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mut\Desktop\Şarkışla\2.Sınıf\2.Dönem\Karar Destek Sistemleri\Ödev\"/>
    </mc:Choice>
  </mc:AlternateContent>
  <xr:revisionPtr revIDLastSave="0" documentId="13_ncr:1_{75AD4F60-5584-4D43-AA9B-A4B03C55CB5C}" xr6:coauthVersionLast="47" xr6:coauthVersionMax="47" xr10:uidLastSave="{00000000-0000-0000-0000-000000000000}"/>
  <bookViews>
    <workbookView xWindow="10290" yWindow="-120" windowWidth="1032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1" l="1"/>
  <c r="H38" i="1"/>
  <c r="G36" i="1"/>
  <c r="F34" i="1"/>
  <c r="F38" i="1"/>
  <c r="E36" i="1"/>
  <c r="D34" i="1"/>
  <c r="D38" i="1"/>
  <c r="C40" i="1"/>
  <c r="C19" i="1" a="1"/>
  <c r="C19" i="1" s="1"/>
  <c r="C33" i="1" s="1"/>
  <c r="B17" i="1" a="1"/>
  <c r="B17" i="1" s="1"/>
  <c r="B31" i="1" s="1"/>
  <c r="H18" i="1" a="1"/>
  <c r="H18" i="1" s="1"/>
  <c r="H32" i="1" s="1"/>
  <c r="H19" i="1" a="1"/>
  <c r="H19" i="1"/>
  <c r="H33" i="1" s="1"/>
  <c r="H20" i="1" a="1"/>
  <c r="H20" i="1" s="1"/>
  <c r="H21" i="1" a="1"/>
  <c r="H21" i="1" s="1"/>
  <c r="H35" i="1" s="1"/>
  <c r="H22" i="1" a="1"/>
  <c r="H22" i="1" s="1"/>
  <c r="H36" i="1" s="1"/>
  <c r="H23" i="1" a="1"/>
  <c r="H23" i="1" s="1"/>
  <c r="H37" i="1" s="1"/>
  <c r="H24" i="1" a="1"/>
  <c r="H24" i="1" s="1"/>
  <c r="H25" i="1" a="1"/>
  <c r="H25" i="1" s="1"/>
  <c r="H39" i="1" s="1"/>
  <c r="H26" i="1" a="1"/>
  <c r="H26" i="1" s="1"/>
  <c r="H40" i="1" s="1"/>
  <c r="H17" i="1" a="1"/>
  <c r="H17" i="1" s="1"/>
  <c r="H31" i="1" s="1"/>
  <c r="G18" i="1" a="1"/>
  <c r="G18" i="1" s="1"/>
  <c r="G32" i="1" s="1"/>
  <c r="G19" i="1" a="1"/>
  <c r="G19" i="1" s="1"/>
  <c r="G33" i="1" s="1"/>
  <c r="G20" i="1" a="1"/>
  <c r="G20" i="1" s="1"/>
  <c r="G34" i="1" s="1"/>
  <c r="G21" i="1" a="1"/>
  <c r="G21" i="1" s="1"/>
  <c r="G35" i="1" s="1"/>
  <c r="G22" i="1" a="1"/>
  <c r="G22" i="1" s="1"/>
  <c r="G23" i="1" a="1"/>
  <c r="G23" i="1"/>
  <c r="G37" i="1" s="1"/>
  <c r="G24" i="1" a="1"/>
  <c r="G24" i="1" s="1"/>
  <c r="G38" i="1" s="1"/>
  <c r="G25" i="1" a="1"/>
  <c r="G25" i="1"/>
  <c r="G39" i="1" s="1"/>
  <c r="G26" i="1" a="1"/>
  <c r="G26" i="1" s="1"/>
  <c r="G40" i="1" s="1"/>
  <c r="G17" i="1" a="1"/>
  <c r="G17" i="1" s="1"/>
  <c r="G31" i="1" s="1"/>
  <c r="F18" i="1" a="1"/>
  <c r="F18" i="1" s="1"/>
  <c r="F32" i="1" s="1"/>
  <c r="F19" i="1" a="1"/>
  <c r="F19" i="1"/>
  <c r="F33" i="1" s="1"/>
  <c r="F20" i="1" a="1"/>
  <c r="F20" i="1" s="1"/>
  <c r="F21" i="1" a="1"/>
  <c r="F21" i="1" s="1"/>
  <c r="F35" i="1" s="1"/>
  <c r="F22" i="1" a="1"/>
  <c r="F22" i="1" s="1"/>
  <c r="F36" i="1" s="1"/>
  <c r="F23" i="1" a="1"/>
  <c r="F23" i="1" s="1"/>
  <c r="F37" i="1" s="1"/>
  <c r="F24" i="1" a="1"/>
  <c r="F24" i="1" s="1"/>
  <c r="F25" i="1" a="1"/>
  <c r="F25" i="1" s="1"/>
  <c r="F39" i="1" s="1"/>
  <c r="F26" i="1" a="1"/>
  <c r="F26" i="1" s="1"/>
  <c r="F40" i="1" s="1"/>
  <c r="F17" i="1" a="1"/>
  <c r="F17" i="1" s="1"/>
  <c r="F31" i="1" s="1"/>
  <c r="E18" i="1" a="1"/>
  <c r="E18" i="1" s="1"/>
  <c r="E32" i="1" s="1"/>
  <c r="E19" i="1" a="1"/>
  <c r="E19" i="1" s="1"/>
  <c r="E33" i="1" s="1"/>
  <c r="E20" i="1" a="1"/>
  <c r="E20" i="1" s="1"/>
  <c r="E34" i="1" s="1"/>
  <c r="E21" i="1" a="1"/>
  <c r="E21" i="1" s="1"/>
  <c r="E35" i="1" s="1"/>
  <c r="E22" i="1" a="1"/>
  <c r="E22" i="1" s="1"/>
  <c r="E23" i="1" a="1"/>
  <c r="E23" i="1"/>
  <c r="E37" i="1" s="1"/>
  <c r="E24" i="1" a="1"/>
  <c r="E24" i="1" s="1"/>
  <c r="E38" i="1" s="1"/>
  <c r="E25" i="1" a="1"/>
  <c r="E25" i="1"/>
  <c r="E39" i="1" s="1"/>
  <c r="E26" i="1" a="1"/>
  <c r="E26" i="1" s="1"/>
  <c r="E40" i="1" s="1"/>
  <c r="E17" i="1" a="1"/>
  <c r="E17" i="1" s="1"/>
  <c r="E31" i="1" s="1"/>
  <c r="D18" i="1" a="1"/>
  <c r="D18" i="1" s="1"/>
  <c r="D32" i="1" s="1"/>
  <c r="D19" i="1" a="1"/>
  <c r="D19" i="1"/>
  <c r="D33" i="1" s="1"/>
  <c r="D20" i="1" a="1"/>
  <c r="D20" i="1" s="1"/>
  <c r="D21" i="1" a="1"/>
  <c r="D21" i="1" s="1"/>
  <c r="D35" i="1" s="1"/>
  <c r="D22" i="1" a="1"/>
  <c r="D22" i="1" s="1"/>
  <c r="D36" i="1" s="1"/>
  <c r="D23" i="1" a="1"/>
  <c r="D23" i="1" s="1"/>
  <c r="D37" i="1" s="1"/>
  <c r="D24" i="1" a="1"/>
  <c r="D24" i="1" s="1"/>
  <c r="D25" i="1" a="1"/>
  <c r="D25" i="1" s="1"/>
  <c r="D39" i="1" s="1"/>
  <c r="D26" i="1" a="1"/>
  <c r="D26" i="1" s="1"/>
  <c r="D40" i="1" s="1"/>
  <c r="D17" i="1" a="1"/>
  <c r="D17" i="1" s="1"/>
  <c r="D31" i="1" s="1"/>
  <c r="C18" i="1" a="1"/>
  <c r="C18" i="1" s="1"/>
  <c r="C32" i="1" s="1"/>
  <c r="C20" i="1" a="1"/>
  <c r="C20" i="1" s="1"/>
  <c r="C34" i="1" s="1"/>
  <c r="C21" i="1" a="1"/>
  <c r="C21" i="1" s="1"/>
  <c r="C35" i="1" s="1"/>
  <c r="C22" i="1" a="1"/>
  <c r="C22" i="1" s="1"/>
  <c r="C36" i="1" s="1"/>
  <c r="C23" i="1" a="1"/>
  <c r="C23" i="1" s="1"/>
  <c r="C37" i="1" s="1"/>
  <c r="C24" i="1" a="1"/>
  <c r="C24" i="1" s="1"/>
  <c r="C38" i="1" s="1"/>
  <c r="C25" i="1" a="1"/>
  <c r="C25" i="1" s="1"/>
  <c r="C39" i="1" s="1"/>
  <c r="C26" i="1" a="1"/>
  <c r="C26" i="1" s="1"/>
  <c r="C17" i="1" a="1"/>
  <c r="C17" i="1" s="1"/>
  <c r="C31" i="1" s="1"/>
  <c r="B18" i="1" a="1"/>
  <c r="B18" i="1" s="1"/>
  <c r="B32" i="1" s="1"/>
  <c r="B19" i="1" a="1"/>
  <c r="B19" i="1" s="1"/>
  <c r="B33" i="1" s="1"/>
  <c r="B20" i="1" a="1"/>
  <c r="B20" i="1" s="1"/>
  <c r="B34" i="1" s="1"/>
  <c r="B21" i="1" a="1"/>
  <c r="B21" i="1" s="1"/>
  <c r="B35" i="1" s="1"/>
  <c r="B22" i="1" a="1"/>
  <c r="B22" i="1" s="1"/>
  <c r="B36" i="1" s="1"/>
  <c r="B23" i="1" a="1"/>
  <c r="B23" i="1"/>
  <c r="B37" i="1" s="1"/>
  <c r="B24" i="1" a="1"/>
  <c r="B24" i="1" s="1"/>
  <c r="B38" i="1" s="1"/>
  <c r="B25" i="1" a="1"/>
  <c r="B25" i="1" s="1"/>
  <c r="B39" i="1" s="1"/>
  <c r="B26" i="1" a="1"/>
  <c r="B26" i="1" s="1"/>
  <c r="B40" i="1" s="1"/>
  <c r="G45" i="1" l="1"/>
  <c r="G62" i="1" s="1"/>
  <c r="H50" i="1"/>
  <c r="H83" i="1" s="1"/>
  <c r="E50" i="1"/>
  <c r="E87" i="1" s="1"/>
  <c r="E45" i="1"/>
  <c r="H45" i="1"/>
  <c r="H55" i="1" s="1"/>
  <c r="G50" i="1"/>
  <c r="G88" i="1" s="1"/>
  <c r="F45" i="1"/>
  <c r="F62" i="1" s="1"/>
  <c r="F50" i="1"/>
  <c r="F87" i="1" s="1"/>
  <c r="D45" i="1"/>
  <c r="D61" i="1" s="1"/>
  <c r="D50" i="1"/>
  <c r="D86" i="1" s="1"/>
  <c r="B45" i="1"/>
  <c r="B62" i="1" s="1"/>
  <c r="B50" i="1"/>
  <c r="B85" i="1" s="1"/>
  <c r="C45" i="1"/>
  <c r="C63" i="1" s="1"/>
  <c r="C50" i="1"/>
  <c r="C81" i="1" s="1"/>
  <c r="B63" i="1" l="1"/>
  <c r="H57" i="1"/>
  <c r="G61" i="1"/>
  <c r="G63" i="1"/>
  <c r="G55" i="1"/>
  <c r="G60" i="1"/>
  <c r="G64" i="1"/>
  <c r="B82" i="1"/>
  <c r="B87" i="1"/>
  <c r="B88" i="1"/>
  <c r="B86" i="1"/>
  <c r="B59" i="1"/>
  <c r="B57" i="1"/>
  <c r="B56" i="1"/>
  <c r="G59" i="1"/>
  <c r="G56" i="1"/>
  <c r="G58" i="1"/>
  <c r="G57" i="1"/>
  <c r="H85" i="1"/>
  <c r="H90" i="1"/>
  <c r="H60" i="1"/>
  <c r="H89" i="1"/>
  <c r="H88" i="1"/>
  <c r="H81" i="1"/>
  <c r="H86" i="1"/>
  <c r="H82" i="1"/>
  <c r="H87" i="1"/>
  <c r="H56" i="1"/>
  <c r="H59" i="1"/>
  <c r="H84" i="1"/>
  <c r="E62" i="1"/>
  <c r="E59" i="1"/>
  <c r="E63" i="1"/>
  <c r="E57" i="1"/>
  <c r="E60" i="1"/>
  <c r="E85" i="1"/>
  <c r="E61" i="1"/>
  <c r="E89" i="1"/>
  <c r="E84" i="1"/>
  <c r="E56" i="1"/>
  <c r="E90" i="1"/>
  <c r="E88" i="1"/>
  <c r="E58" i="1"/>
  <c r="E83" i="1"/>
  <c r="E86" i="1"/>
  <c r="E81" i="1"/>
  <c r="E82" i="1"/>
  <c r="E55" i="1"/>
  <c r="E64" i="1"/>
  <c r="D81" i="1"/>
  <c r="D62" i="1"/>
  <c r="D84" i="1"/>
  <c r="D57" i="1"/>
  <c r="D83" i="1"/>
  <c r="D90" i="1"/>
  <c r="D85" i="1"/>
  <c r="C90" i="1"/>
  <c r="C83" i="1"/>
  <c r="C59" i="1"/>
  <c r="C89" i="1"/>
  <c r="C64" i="1"/>
  <c r="C87" i="1"/>
  <c r="C86" i="1"/>
  <c r="C84" i="1"/>
  <c r="C88" i="1"/>
  <c r="C57" i="1"/>
  <c r="C82" i="1"/>
  <c r="C85" i="1"/>
  <c r="B81" i="1"/>
  <c r="H63" i="1"/>
  <c r="H58" i="1"/>
  <c r="H62" i="1"/>
  <c r="H61" i="1"/>
  <c r="H64" i="1"/>
  <c r="G83" i="1"/>
  <c r="G90" i="1"/>
  <c r="G89" i="1"/>
  <c r="G86" i="1"/>
  <c r="G81" i="1"/>
  <c r="G84" i="1"/>
  <c r="G85" i="1"/>
  <c r="G87" i="1"/>
  <c r="G82" i="1"/>
  <c r="F84" i="1"/>
  <c r="F56" i="1"/>
  <c r="F85" i="1"/>
  <c r="F55" i="1"/>
  <c r="F59" i="1"/>
  <c r="F58" i="1"/>
  <c r="F63" i="1"/>
  <c r="F86" i="1"/>
  <c r="F60" i="1"/>
  <c r="F89" i="1"/>
  <c r="F64" i="1"/>
  <c r="F57" i="1"/>
  <c r="F88" i="1"/>
  <c r="F83" i="1"/>
  <c r="F90" i="1"/>
  <c r="F61" i="1"/>
  <c r="F82" i="1"/>
  <c r="F81" i="1"/>
  <c r="D60" i="1"/>
  <c r="D55" i="1"/>
  <c r="D59" i="1"/>
  <c r="D64" i="1"/>
  <c r="D58" i="1"/>
  <c r="D63" i="1"/>
  <c r="D87" i="1"/>
  <c r="D89" i="1"/>
  <c r="D56" i="1"/>
  <c r="D88" i="1"/>
  <c r="D82" i="1"/>
  <c r="B60" i="1"/>
  <c r="B83" i="1"/>
  <c r="B58" i="1"/>
  <c r="B89" i="1"/>
  <c r="B55" i="1"/>
  <c r="B84" i="1"/>
  <c r="B64" i="1"/>
  <c r="B90" i="1"/>
  <c r="B61" i="1"/>
  <c r="C56" i="1"/>
  <c r="C62" i="1"/>
  <c r="C58" i="1"/>
  <c r="C61" i="1"/>
  <c r="C60" i="1"/>
  <c r="C55" i="1"/>
  <c r="B99" i="1" l="1"/>
  <c r="D99" i="1" s="1"/>
  <c r="B69" i="1"/>
  <c r="D69" i="1" s="1"/>
  <c r="B100" i="1"/>
  <c r="D100" i="1" s="1"/>
  <c r="B93" i="1"/>
  <c r="D93" i="1" s="1"/>
  <c r="B101" i="1"/>
  <c r="D101" i="1" s="1"/>
  <c r="B76" i="1"/>
  <c r="D76" i="1" s="1"/>
  <c r="B98" i="1"/>
  <c r="D98" i="1" s="1"/>
  <c r="B96" i="1"/>
  <c r="D96" i="1" s="1"/>
  <c r="B102" i="1"/>
  <c r="D102" i="1" s="1"/>
  <c r="B115" i="1" s="1"/>
  <c r="B95" i="1"/>
  <c r="D95" i="1" s="1"/>
  <c r="B108" i="1" s="1"/>
  <c r="B71" i="1"/>
  <c r="D71" i="1" s="1"/>
  <c r="B94" i="1"/>
  <c r="D94" i="1" s="1"/>
  <c r="B97" i="1"/>
  <c r="D97" i="1" s="1"/>
  <c r="B110" i="1" s="1"/>
  <c r="B74" i="1"/>
  <c r="D74" i="1" s="1"/>
  <c r="B75" i="1"/>
  <c r="D75" i="1" s="1"/>
  <c r="B68" i="1"/>
  <c r="D68" i="1" s="1"/>
  <c r="B70" i="1"/>
  <c r="D70" i="1" s="1"/>
  <c r="B73" i="1"/>
  <c r="D73" i="1" s="1"/>
  <c r="B67" i="1"/>
  <c r="D67" i="1" s="1"/>
  <c r="B72" i="1"/>
  <c r="D72" i="1" s="1"/>
  <c r="B111" i="1" l="1"/>
  <c r="B113" i="1"/>
  <c r="B112" i="1"/>
  <c r="B114" i="1"/>
  <c r="B107" i="1"/>
  <c r="B109" i="1"/>
  <c r="B10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<sst xmlns="http://schemas.openxmlformats.org/spreadsheetml/2006/main" count="150" uniqueCount="31">
  <si>
    <t>Ağırlıklar</t>
  </si>
  <si>
    <t>Motor HP</t>
  </si>
  <si>
    <t>Yakıt Türü</t>
  </si>
  <si>
    <t>Yakıt Tüketimi</t>
  </si>
  <si>
    <t>Güvenlik</t>
  </si>
  <si>
    <t>Fiyat</t>
  </si>
  <si>
    <t>Bagaj</t>
  </si>
  <si>
    <t>0-100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</si>
  <si>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</si>
  <si>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</si>
  <si>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</si>
  <si>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</si>
  <si>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</si>
  <si>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</si>
  <si>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</si>
  <si>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</si>
  <si>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</si>
  <si>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</si>
  <si>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Satırlar Toplamı</t>
  </si>
  <si>
    <t>A+</t>
  </si>
  <si>
    <t>A-</t>
  </si>
  <si>
    <t>C</t>
  </si>
  <si>
    <t>Normalize Matris</t>
  </si>
  <si>
    <t>Ağırlıklandırılmış Normalize Matris</t>
  </si>
  <si>
    <t>İdeal Çözüm Değerleri</t>
  </si>
  <si>
    <t>Negatif İdeal Çözüm Değerleri</t>
  </si>
  <si>
    <t>İdeal Çözümden Uzaklık</t>
  </si>
  <si>
    <t>S+</t>
  </si>
  <si>
    <t>Negatif İdeal Çözümden Uzaklık</t>
  </si>
  <si>
    <t>S-</t>
  </si>
  <si>
    <t>İdeal Çözüme Yakınlık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</si>
</sst>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"/>
    <numFmt numFmtId="165" formatCode="0.000000"/>
    <numFmt numFmtId="166" formatCode="0.00000"/>
    <numFmt numFmtId="167" formatCode="0.0000"/>
    <numFmt numFmtId="168" formatCode="0.000"/>
    <numFmt numFmtId="169" formatCode="0.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/>
    <xf numFmtId="168" fontId="0" fillId="0" borderId="0" xfId="0" applyNumberFormat="1" applyAlignment="1"/>
    <xf numFmtId="0" fontId="0" fillId="0" borderId="0" xfId="0" applyAlignment="1"/>
    <xf numFmtId="169" fontId="0" fillId="0" borderId="0" xfId="0" applyNumberFormat="1"/>
    <xf numFmtId="2" fontId="0" fillId="0" borderId="0" xfId="0" applyNumberFormat="1" applyAlignment="1"/>
    <xf numFmtId="0" fontId="2" fillId="0" borderId="0" xfId="0" applyFont="1" applyAlignment="1">
      <alignment horizontal="center"/>
    </xf>
    <xf numFmtId="168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topLeftCell="A92" workbookViewId="0">
      <selection activeCell="A104" sqref="A104:H104"/>
    </sheetView>
  </sheetViews>
  <sheetFormatPr defaultRowHeight="15" x14ac:dyDescent="0.25"/>
  <cols>
    <col min="2" max="2" width="10.140625" customWidth="1"/>
    <col min="3" max="3" width="10.85546875" customWidth="1"/>
    <col min="4" max="4" width="16.42578125" customWidth="1"/>
    <col min="5" max="5" width="11.28515625" customWidth="1"/>
    <col min="6" max="6" width="11.7109375" customWidth="1"/>
    <col min="7" max="7" width="9.7109375" customWidth="1"/>
    <col min="8" max="8" width="10.28515625" customWidth="1"/>
  </cols>
  <sheetData>
    <row r="1" spans="1:13" x14ac:dyDescent="0.25">
      <c r="A1" t="s">
        <v>0</v>
      </c>
      <c r="B1">
        <v>0</v>
      </c>
      <c r="C1" s="6">
        <v>0</v>
      </c>
      <c r="D1" s="6">
        <v>0.6</v>
      </c>
      <c r="E1" s="6">
        <v>0</v>
      </c>
      <c r="F1" s="6">
        <v>0</v>
      </c>
      <c r="G1" s="6">
        <v>0.4</v>
      </c>
      <c r="H1" s="6">
        <v>0</v>
      </c>
      <c r="M1" s="5"/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3" x14ac:dyDescent="0.25">
      <c r="A3" t="s">
        <v>8</v>
      </c>
      <c r="B3">
        <v>150</v>
      </c>
      <c r="C3">
        <v>1</v>
      </c>
      <c r="D3">
        <v>5.4</v>
      </c>
      <c r="E3">
        <v>5</v>
      </c>
      <c r="F3">
        <v>1.25</v>
      </c>
      <c r="G3">
        <v>380</v>
      </c>
      <c r="H3">
        <v>8.5</v>
      </c>
    </row>
    <row r="4" spans="1:13" x14ac:dyDescent="0.25">
      <c r="A4" t="s">
        <v>9</v>
      </c>
      <c r="B4">
        <v>122</v>
      </c>
      <c r="C4">
        <v>2</v>
      </c>
      <c r="D4">
        <v>4.5</v>
      </c>
      <c r="E4">
        <v>5</v>
      </c>
      <c r="F4">
        <v>1.1000000000000001</v>
      </c>
      <c r="G4">
        <v>471</v>
      </c>
      <c r="H4">
        <v>10.9</v>
      </c>
    </row>
    <row r="5" spans="1:13" x14ac:dyDescent="0.25">
      <c r="A5" t="s">
        <v>10</v>
      </c>
      <c r="B5">
        <v>182</v>
      </c>
      <c r="C5">
        <v>1</v>
      </c>
      <c r="D5">
        <v>6.2</v>
      </c>
      <c r="E5">
        <v>5</v>
      </c>
      <c r="F5">
        <v>1.35</v>
      </c>
      <c r="G5">
        <v>519</v>
      </c>
      <c r="H5">
        <v>8.3000000000000007</v>
      </c>
    </row>
    <row r="6" spans="1:13" x14ac:dyDescent="0.25">
      <c r="A6" t="s">
        <v>11</v>
      </c>
      <c r="B6">
        <v>125</v>
      </c>
      <c r="C6">
        <v>1</v>
      </c>
      <c r="D6">
        <v>5.7</v>
      </c>
      <c r="E6">
        <v>5</v>
      </c>
      <c r="F6">
        <v>1.1499999999999999</v>
      </c>
      <c r="G6">
        <v>392</v>
      </c>
      <c r="H6">
        <v>9.5</v>
      </c>
    </row>
    <row r="7" spans="1:13" x14ac:dyDescent="0.25">
      <c r="A7" t="s">
        <v>12</v>
      </c>
      <c r="B7">
        <v>130</v>
      </c>
      <c r="C7">
        <v>1</v>
      </c>
      <c r="D7">
        <v>5.5</v>
      </c>
      <c r="E7">
        <v>5</v>
      </c>
      <c r="F7">
        <v>1.2</v>
      </c>
      <c r="G7">
        <v>422</v>
      </c>
      <c r="H7">
        <v>9.1999999999999993</v>
      </c>
    </row>
    <row r="8" spans="1:13" x14ac:dyDescent="0.25">
      <c r="A8" t="s">
        <v>13</v>
      </c>
      <c r="B8">
        <v>140</v>
      </c>
      <c r="C8">
        <v>1</v>
      </c>
      <c r="D8">
        <v>6</v>
      </c>
      <c r="E8">
        <v>4</v>
      </c>
      <c r="F8">
        <v>1.05</v>
      </c>
      <c r="G8">
        <v>395</v>
      </c>
      <c r="H8">
        <v>8.9</v>
      </c>
    </row>
    <row r="9" spans="1:13" x14ac:dyDescent="0.25">
      <c r="A9" t="s">
        <v>14</v>
      </c>
      <c r="B9">
        <v>130</v>
      </c>
      <c r="C9">
        <v>1</v>
      </c>
      <c r="D9">
        <v>5.3</v>
      </c>
      <c r="E9">
        <v>5</v>
      </c>
      <c r="F9">
        <v>1.25</v>
      </c>
      <c r="G9">
        <v>412</v>
      </c>
      <c r="H9">
        <v>9.1</v>
      </c>
    </row>
    <row r="10" spans="1:13" x14ac:dyDescent="0.25">
      <c r="A10" t="s">
        <v>15</v>
      </c>
      <c r="B10">
        <v>140</v>
      </c>
      <c r="C10">
        <v>1</v>
      </c>
      <c r="D10">
        <v>5.9</v>
      </c>
      <c r="E10">
        <v>5</v>
      </c>
      <c r="F10">
        <v>1.1000000000000001</v>
      </c>
      <c r="G10">
        <v>503</v>
      </c>
      <c r="H10">
        <v>9.3000000000000007</v>
      </c>
    </row>
    <row r="11" spans="1:13" x14ac:dyDescent="0.25">
      <c r="A11" t="s">
        <v>16</v>
      </c>
      <c r="B11">
        <v>186</v>
      </c>
      <c r="C11">
        <v>1</v>
      </c>
      <c r="D11">
        <v>6.4</v>
      </c>
      <c r="E11">
        <v>5</v>
      </c>
      <c r="F11">
        <v>1.4</v>
      </c>
      <c r="G11">
        <v>358</v>
      </c>
      <c r="H11">
        <v>8.1</v>
      </c>
    </row>
    <row r="12" spans="1:13" x14ac:dyDescent="0.25">
      <c r="A12" t="s">
        <v>17</v>
      </c>
      <c r="B12">
        <v>150</v>
      </c>
      <c r="C12">
        <v>1</v>
      </c>
      <c r="D12">
        <v>5.2</v>
      </c>
      <c r="E12">
        <v>5</v>
      </c>
      <c r="F12">
        <v>1.3</v>
      </c>
      <c r="G12">
        <v>600</v>
      </c>
      <c r="H12">
        <v>8.6</v>
      </c>
    </row>
    <row r="14" spans="1:13" x14ac:dyDescent="0.25">
      <c r="A14" s="11" t="s">
        <v>22</v>
      </c>
      <c r="B14" s="11"/>
      <c r="C14" s="11"/>
      <c r="D14" s="11"/>
      <c r="E14" s="11"/>
      <c r="F14" s="11"/>
      <c r="G14" s="11"/>
      <c r="H14" s="11"/>
    </row>
    <row r="15" spans="1:13" x14ac:dyDescent="0.25">
      <c r="A15" t="s">
        <v>0</v>
      </c>
      <c r="B15">
        <v>0.3</v>
      </c>
      <c r="C15">
        <v>0</v>
      </c>
      <c r="D15">
        <v>0.25</v>
      </c>
      <c r="E15">
        <v>0</v>
      </c>
      <c r="F15">
        <v>0.15</v>
      </c>
      <c r="G15">
        <v>0</v>
      </c>
      <c r="H15">
        <v>0.3</v>
      </c>
    </row>
    <row r="16" spans="1:13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5">
      <c r="A17" t="s">
        <v>8</v>
      </c>
      <c r="B17" s="5" cm="1">
        <f t="array" ref="B17">B3 / SQRT(SUM(B$3:B$12^2))</f>
        <v>0.32257766145293465</v>
      </c>
      <c r="C17" s="5" cm="1">
        <f t="array" ref="C17">C3 / SQRT(SUM(C$3:C$12^2))</f>
        <v>0.27735009811261457</v>
      </c>
      <c r="D17" s="5" cm="1">
        <f t="array" ref="D17">D3 / SQRT(SUM(D$3:D$12^2))</f>
        <v>0.30306008060108403</v>
      </c>
      <c r="E17" s="5" cm="1">
        <f t="array" ref="E17">E3 /SQRT(SUM(E$3:E$12^2))</f>
        <v>0.32207831320041541</v>
      </c>
      <c r="F17" s="5" cm="1">
        <f t="array" ref="F17">F3 /SQRT(SUM(F$3:F$12^2))</f>
        <v>0.32402018630875745</v>
      </c>
      <c r="G17" s="5" cm="1">
        <f t="array" ref="G17">G3 /SQRT(SUM(G$3:G$12^2))</f>
        <v>0.26642621255827614</v>
      </c>
      <c r="H17" s="5" cm="1">
        <f t="array" ref="H17">H3/SQRT(SUM(H$3:H$12^2))</f>
        <v>0.29630577571244887</v>
      </c>
    </row>
    <row r="18" spans="1:8" x14ac:dyDescent="0.25">
      <c r="A18" t="s">
        <v>9</v>
      </c>
      <c r="B18" s="5" cm="1">
        <f t="array" ref="B18">B4 / SQRT(SUM(B$3:B$12^2))</f>
        <v>0.26236316464838683</v>
      </c>
      <c r="C18" s="5" cm="1">
        <f t="array" ref="C18">C4 / SQRT(SUM(C$3:C$12^2))</f>
        <v>0.55470019622522915</v>
      </c>
      <c r="D18" s="5" cm="1">
        <f t="array" ref="D18">D4 / SQRT(SUM(D$3:D$12^2))</f>
        <v>0.25255006716757</v>
      </c>
      <c r="E18" s="5" cm="1">
        <f t="array" ref="E18">E4 /SQRT(SUM(E$3:E$12^2))</f>
        <v>0.32207831320041541</v>
      </c>
      <c r="F18" s="5" cm="1">
        <f t="array" ref="F18">F4 /SQRT(SUM(F$3:F$12^2))</f>
        <v>0.28513776395170659</v>
      </c>
      <c r="G18" s="5" cm="1">
        <f t="array" ref="G18">G4 /SQRT(SUM(G$3:G$12^2))</f>
        <v>0.33022827924986331</v>
      </c>
      <c r="H18" s="5" cm="1">
        <f t="array" ref="H18">H4/SQRT(SUM(H$3:H$12^2))</f>
        <v>0.37996858297243447</v>
      </c>
    </row>
    <row r="19" spans="1:8" x14ac:dyDescent="0.25">
      <c r="A19" t="s">
        <v>10</v>
      </c>
      <c r="B19" s="5" cm="1">
        <f t="array" ref="B19">B5 / SQRT(SUM(B$3:B$12^2))</f>
        <v>0.39139422922956069</v>
      </c>
      <c r="C19" s="5" cm="1">
        <f t="array" ref="C19">C5 / SQRT(SUM(C$3:C$12^2))</f>
        <v>0.27735009811261457</v>
      </c>
      <c r="D19" s="5" cm="1">
        <f t="array" ref="D19">D5 / SQRT(SUM(D$3:D$12^2))</f>
        <v>0.34795787031976316</v>
      </c>
      <c r="E19" s="5" cm="1">
        <f t="array" ref="E19">E5 /SQRT(SUM(E$3:E$12^2))</f>
        <v>0.32207831320041541</v>
      </c>
      <c r="F19" s="5" cm="1">
        <f t="array" ref="F19">F5 /SQRT(SUM(F$3:F$12^2))</f>
        <v>0.34994180121345808</v>
      </c>
      <c r="G19" s="5" cm="1">
        <f t="array" ref="G19">G5 /SQRT(SUM(G$3:G$12^2))</f>
        <v>0.36388211662564557</v>
      </c>
      <c r="H19" s="5" cm="1">
        <f t="array" ref="H19">H5/SQRT(SUM(H$3:H$12^2))</f>
        <v>0.28933387510745012</v>
      </c>
    </row>
    <row r="20" spans="1:8" x14ac:dyDescent="0.25">
      <c r="A20" t="s">
        <v>11</v>
      </c>
      <c r="B20" s="5" cm="1">
        <f t="array" ref="B20">B6 / SQRT(SUM(B$3:B$12^2))</f>
        <v>0.26881471787744554</v>
      </c>
      <c r="C20" s="5" cm="1">
        <f t="array" ref="C20">C6 / SQRT(SUM(C$3:C$12^2))</f>
        <v>0.27735009811261457</v>
      </c>
      <c r="D20" s="5" cm="1">
        <f t="array" ref="D20">D6 / SQRT(SUM(D$3:D$12^2))</f>
        <v>0.31989675174558868</v>
      </c>
      <c r="E20" s="5" cm="1">
        <f t="array" ref="E20">E6 /SQRT(SUM(E$3:E$12^2))</f>
        <v>0.32207831320041541</v>
      </c>
      <c r="F20" s="5" cm="1">
        <f t="array" ref="F20">F6 /SQRT(SUM(F$3:F$12^2))</f>
        <v>0.29809857140405682</v>
      </c>
      <c r="G20" s="5" cm="1">
        <f t="array" ref="G20">G6 /SQRT(SUM(G$3:G$12^2))</f>
        <v>0.27483967190222169</v>
      </c>
      <c r="H20" s="5" cm="1">
        <f t="array" ref="H20">H6/SQRT(SUM(H$3:H$12^2))</f>
        <v>0.33116527873744289</v>
      </c>
    </row>
    <row r="21" spans="1:8" x14ac:dyDescent="0.25">
      <c r="A21" t="s">
        <v>12</v>
      </c>
      <c r="B21" s="5" cm="1">
        <f t="array" ref="B21">B7 / SQRT(SUM(B$3:B$12^2))</f>
        <v>0.27956730659254336</v>
      </c>
      <c r="C21" s="5" cm="1">
        <f t="array" ref="C21">C7 / SQRT(SUM(C$3:C$12^2))</f>
        <v>0.27735009811261457</v>
      </c>
      <c r="D21" s="5" cm="1">
        <f t="array" ref="D21">D7 / SQRT(SUM(D$3:D$12^2))</f>
        <v>0.30867230431591891</v>
      </c>
      <c r="E21" s="5" cm="1">
        <f t="array" ref="E21">E7 /SQRT(SUM(E$3:E$12^2))</f>
        <v>0.32207831320041541</v>
      </c>
      <c r="F21" s="5" cm="1">
        <f t="array" ref="F21">F7 /SQRT(SUM(F$3:F$12^2))</f>
        <v>0.31105937885640716</v>
      </c>
      <c r="G21" s="5" cm="1">
        <f t="array" ref="G21">G7 /SQRT(SUM(G$3:G$12^2))</f>
        <v>0.29587332026208557</v>
      </c>
      <c r="H21" s="5" cm="1">
        <f t="array" ref="H21">H7/SQRT(SUM(H$3:H$12^2))</f>
        <v>0.32070742782994466</v>
      </c>
    </row>
    <row r="22" spans="1:8" x14ac:dyDescent="0.25">
      <c r="A22" t="s">
        <v>13</v>
      </c>
      <c r="B22" s="5" cm="1">
        <f t="array" ref="B22">B8 / SQRT(SUM(B$3:B$12^2))</f>
        <v>0.30107248402273901</v>
      </c>
      <c r="C22" s="5" cm="1">
        <f t="array" ref="C22">C8 / SQRT(SUM(C$3:C$12^2))</f>
        <v>0.27735009811261457</v>
      </c>
      <c r="D22" s="5" cm="1">
        <f t="array" ref="D22">D8 / SQRT(SUM(D$3:D$12^2))</f>
        <v>0.33673342289009334</v>
      </c>
      <c r="E22" s="5" cm="1">
        <f t="array" ref="E22">E8 /SQRT(SUM(E$3:E$12^2))</f>
        <v>0.25766265056033233</v>
      </c>
      <c r="F22" s="5" cm="1">
        <f t="array" ref="F22">F8 /SQRT(SUM(F$3:F$12^2))</f>
        <v>0.2721769564993563</v>
      </c>
      <c r="G22" s="5" cm="1">
        <f t="array" ref="G22">G8 /SQRT(SUM(G$3:G$12^2))</f>
        <v>0.27694303673820808</v>
      </c>
      <c r="H22" s="5" cm="1">
        <f t="array" ref="H22">H8/SQRT(SUM(H$3:H$12^2))</f>
        <v>0.31024957692244648</v>
      </c>
    </row>
    <row r="23" spans="1:8" x14ac:dyDescent="0.25">
      <c r="A23" t="s">
        <v>14</v>
      </c>
      <c r="B23" s="5" cm="1">
        <f t="array" ref="B23">B9 / SQRT(SUM(B$3:B$12^2))</f>
        <v>0.27956730659254336</v>
      </c>
      <c r="C23" s="5" cm="1">
        <f t="array" ref="C23">C9 / SQRT(SUM(C$3:C$12^2))</f>
        <v>0.27735009811261457</v>
      </c>
      <c r="D23" s="5" cm="1">
        <f t="array" ref="D23">D9 / SQRT(SUM(D$3:D$12^2))</f>
        <v>0.29744785688624914</v>
      </c>
      <c r="E23" s="5" cm="1">
        <f t="array" ref="E23">E9 /SQRT(SUM(E$3:E$12^2))</f>
        <v>0.32207831320041541</v>
      </c>
      <c r="F23" s="5" cm="1">
        <f t="array" ref="F23">F9 /SQRT(SUM(F$3:F$12^2))</f>
        <v>0.32402018630875745</v>
      </c>
      <c r="G23" s="5" cm="1">
        <f t="array" ref="G23">G9 /SQRT(SUM(G$3:G$12^2))</f>
        <v>0.28886210414213093</v>
      </c>
      <c r="H23" s="5" cm="1">
        <f t="array" ref="H23">H9/SQRT(SUM(H$3:H$12^2))</f>
        <v>0.31722147752744528</v>
      </c>
    </row>
    <row r="24" spans="1:8" x14ac:dyDescent="0.25">
      <c r="A24" t="s">
        <v>15</v>
      </c>
      <c r="B24" s="5" cm="1">
        <f t="array" ref="B24">B10 / SQRT(SUM(B$3:B$12^2))</f>
        <v>0.30107248402273901</v>
      </c>
      <c r="C24" s="5" cm="1">
        <f t="array" ref="C24">C10 / SQRT(SUM(C$3:C$12^2))</f>
        <v>0.27735009811261457</v>
      </c>
      <c r="D24" s="5" cm="1">
        <f t="array" ref="D24">D10 / SQRT(SUM(D$3:D$12^2))</f>
        <v>0.33112119917525851</v>
      </c>
      <c r="E24" s="5" cm="1">
        <f t="array" ref="E24">E10 /SQRT(SUM(E$3:E$12^2))</f>
        <v>0.32207831320041541</v>
      </c>
      <c r="F24" s="5" cm="1">
        <f t="array" ref="F24">F10 /SQRT(SUM(F$3:F$12^2))</f>
        <v>0.28513776395170659</v>
      </c>
      <c r="G24" s="5" cm="1">
        <f t="array" ref="G24">G10 /SQRT(SUM(G$3:G$12^2))</f>
        <v>0.35266417083371815</v>
      </c>
      <c r="H24" s="5" cm="1">
        <f t="array" ref="H24">H10/SQRT(SUM(H$3:H$12^2))</f>
        <v>0.32419337813244409</v>
      </c>
    </row>
    <row r="25" spans="1:8" x14ac:dyDescent="0.25">
      <c r="A25" t="s">
        <v>16</v>
      </c>
      <c r="B25" s="5" cm="1">
        <f t="array" ref="B25">B11 / SQRT(SUM(B$3:B$12^2))</f>
        <v>0.39999630020163895</v>
      </c>
      <c r="C25" s="5" cm="1">
        <f t="array" ref="C25">C11 / SQRT(SUM(C$3:C$12^2))</f>
        <v>0.27735009811261457</v>
      </c>
      <c r="D25" s="5" cm="1">
        <f t="array" ref="D25">D11 / SQRT(SUM(D$3:D$12^2))</f>
        <v>0.35918231774943293</v>
      </c>
      <c r="E25" s="5" cm="1">
        <f t="array" ref="E25">E11 /SQRT(SUM(E$3:E$12^2))</f>
        <v>0.32207831320041541</v>
      </c>
      <c r="F25" s="5" cm="1">
        <f t="array" ref="F25">F11 /SQRT(SUM(F$3:F$12^2))</f>
        <v>0.36290260866580837</v>
      </c>
      <c r="G25" s="5" cm="1">
        <f t="array" ref="G25">G11 /SQRT(SUM(G$3:G$12^2))</f>
        <v>0.25100153709437595</v>
      </c>
      <c r="H25" s="5" cm="1">
        <f t="array" ref="H25">H11/SQRT(SUM(H$3:H$12^2))</f>
        <v>0.28236197450245126</v>
      </c>
    </row>
    <row r="26" spans="1:8" x14ac:dyDescent="0.25">
      <c r="A26" t="s">
        <v>17</v>
      </c>
      <c r="B26" s="5" cm="1">
        <f t="array" ref="B26">B12 / SQRT(SUM(B$3:B$12^2))</f>
        <v>0.32257766145293465</v>
      </c>
      <c r="C26" s="5" cm="1">
        <f t="array" ref="C26">C12 / SQRT(SUM(C$3:C$12^2))</f>
        <v>0.27735009811261457</v>
      </c>
      <c r="D26" s="5" cm="1">
        <f t="array" ref="D26">D12 / SQRT(SUM(D$3:D$12^2))</f>
        <v>0.29183563317141425</v>
      </c>
      <c r="E26" s="5" cm="1">
        <f t="array" ref="E26">E12 /SQRT(SUM(E$3:E$12^2))</f>
        <v>0.32207831320041541</v>
      </c>
      <c r="F26" s="5" cm="1">
        <f t="array" ref="F26">F12 /SQRT(SUM(F$3:F$12^2))</f>
        <v>0.33698099376110779</v>
      </c>
      <c r="G26" s="5" cm="1">
        <f t="array" ref="G26">G12 /SQRT(SUM(G$3:G$12^2))</f>
        <v>0.42067296719727809</v>
      </c>
      <c r="H26" s="5" cm="1">
        <f t="array" ref="H26">H12/SQRT(SUM(H$3:H$12^2))</f>
        <v>0.29979172601494825</v>
      </c>
    </row>
    <row r="28" spans="1:8" x14ac:dyDescent="0.25">
      <c r="A28" s="11" t="s">
        <v>23</v>
      </c>
      <c r="B28" s="11"/>
      <c r="C28" s="11"/>
      <c r="D28" s="11"/>
      <c r="E28" s="11"/>
      <c r="F28" s="11"/>
      <c r="G28" s="11"/>
      <c r="H28" s="11"/>
    </row>
    <row r="29" spans="1:8" x14ac:dyDescent="0.25">
      <c r="A29" t="s">
        <v>0</v>
      </c>
      <c r="B29">
        <v>0.3</v>
      </c>
      <c r="C29">
        <v>0</v>
      </c>
      <c r="D29">
        <v>0.25</v>
      </c>
      <c r="E29">
        <v>0</v>
      </c>
      <c r="F29">
        <v>0.15</v>
      </c>
      <c r="G29">
        <v>0</v>
      </c>
      <c r="H29">
        <v>0.3</v>
      </c>
    </row>
    <row r="30" spans="1:8" x14ac:dyDescent="0.25"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</row>
    <row r="31" spans="1:8" x14ac:dyDescent="0.25">
      <c r="A31" t="s">
        <v>8</v>
      </c>
      <c r="B31" s="5">
        <f t="shared" ref="B31:H31" si="0">B$1*B17</f>
        <v>0</v>
      </c>
      <c r="C31" s="5">
        <f t="shared" si="0"/>
        <v>0</v>
      </c>
      <c r="D31" s="5">
        <f t="shared" si="0"/>
        <v>0.1818360483606504</v>
      </c>
      <c r="E31" s="5">
        <f t="shared" si="0"/>
        <v>0</v>
      </c>
      <c r="F31" s="5">
        <f t="shared" si="0"/>
        <v>0</v>
      </c>
      <c r="G31" s="5">
        <f t="shared" si="0"/>
        <v>0.10657048502331046</v>
      </c>
      <c r="H31" s="5">
        <f t="shared" si="0"/>
        <v>0</v>
      </c>
    </row>
    <row r="32" spans="1:8" x14ac:dyDescent="0.25">
      <c r="A32" t="s">
        <v>9</v>
      </c>
      <c r="B32" s="5">
        <f t="shared" ref="B32:H40" si="1">B$1*B18</f>
        <v>0</v>
      </c>
      <c r="C32" s="5">
        <f t="shared" si="1"/>
        <v>0</v>
      </c>
      <c r="D32" s="5">
        <f t="shared" si="1"/>
        <v>0.15153004030054198</v>
      </c>
      <c r="E32" s="5">
        <f t="shared" si="1"/>
        <v>0</v>
      </c>
      <c r="F32" s="5">
        <f t="shared" si="1"/>
        <v>0</v>
      </c>
      <c r="G32" s="5">
        <f t="shared" si="1"/>
        <v>0.13209131169994534</v>
      </c>
      <c r="H32" s="5">
        <f t="shared" si="1"/>
        <v>0</v>
      </c>
    </row>
    <row r="33" spans="1:12" x14ac:dyDescent="0.25">
      <c r="A33" t="s">
        <v>10</v>
      </c>
      <c r="B33" s="5">
        <f t="shared" si="1"/>
        <v>0</v>
      </c>
      <c r="C33" s="5">
        <f t="shared" si="1"/>
        <v>0</v>
      </c>
      <c r="D33" s="5">
        <f t="shared" si="1"/>
        <v>0.20877472219185789</v>
      </c>
      <c r="E33" s="5">
        <f t="shared" si="1"/>
        <v>0</v>
      </c>
      <c r="F33" s="5">
        <f t="shared" si="1"/>
        <v>0</v>
      </c>
      <c r="G33" s="5">
        <f t="shared" si="1"/>
        <v>0.14555284665025822</v>
      </c>
      <c r="H33" s="5">
        <f t="shared" si="1"/>
        <v>0</v>
      </c>
    </row>
    <row r="34" spans="1:12" x14ac:dyDescent="0.25">
      <c r="A34" t="s">
        <v>11</v>
      </c>
      <c r="B34" s="5">
        <f t="shared" si="1"/>
        <v>0</v>
      </c>
      <c r="C34" s="5">
        <f t="shared" si="1"/>
        <v>0</v>
      </c>
      <c r="D34" s="5">
        <f t="shared" si="1"/>
        <v>0.1919380510473532</v>
      </c>
      <c r="E34" s="5">
        <f t="shared" si="1"/>
        <v>0</v>
      </c>
      <c r="F34" s="5">
        <f t="shared" si="1"/>
        <v>0</v>
      </c>
      <c r="G34" s="5">
        <f t="shared" si="1"/>
        <v>0.10993586876088868</v>
      </c>
      <c r="H34" s="5">
        <f t="shared" si="1"/>
        <v>0</v>
      </c>
    </row>
    <row r="35" spans="1:12" x14ac:dyDescent="0.25">
      <c r="A35" t="s">
        <v>12</v>
      </c>
      <c r="B35" s="5">
        <f t="shared" si="1"/>
        <v>0</v>
      </c>
      <c r="C35" s="5">
        <f t="shared" si="1"/>
        <v>0</v>
      </c>
      <c r="D35" s="5">
        <f t="shared" si="1"/>
        <v>0.18520338258955135</v>
      </c>
      <c r="E35" s="5">
        <f t="shared" si="1"/>
        <v>0</v>
      </c>
      <c r="F35" s="5">
        <f t="shared" si="1"/>
        <v>0</v>
      </c>
      <c r="G35" s="5">
        <f t="shared" si="1"/>
        <v>0.11834932810483423</v>
      </c>
      <c r="H35" s="5">
        <f t="shared" si="1"/>
        <v>0</v>
      </c>
    </row>
    <row r="36" spans="1:12" x14ac:dyDescent="0.25">
      <c r="A36" t="s">
        <v>13</v>
      </c>
      <c r="B36" s="5">
        <f t="shared" si="1"/>
        <v>0</v>
      </c>
      <c r="C36" s="5">
        <f t="shared" si="1"/>
        <v>0</v>
      </c>
      <c r="D36" s="5">
        <f t="shared" si="1"/>
        <v>0.20204005373405601</v>
      </c>
      <c r="E36" s="5">
        <f t="shared" si="1"/>
        <v>0</v>
      </c>
      <c r="F36" s="5">
        <f t="shared" si="1"/>
        <v>0</v>
      </c>
      <c r="G36" s="5">
        <f t="shared" si="1"/>
        <v>0.11077721469528323</v>
      </c>
      <c r="H36" s="5">
        <f t="shared" si="1"/>
        <v>0</v>
      </c>
    </row>
    <row r="37" spans="1:12" x14ac:dyDescent="0.25">
      <c r="A37" t="s">
        <v>14</v>
      </c>
      <c r="B37" s="5">
        <f t="shared" si="1"/>
        <v>0</v>
      </c>
      <c r="C37" s="5">
        <f t="shared" si="1"/>
        <v>0</v>
      </c>
      <c r="D37" s="5">
        <f t="shared" si="1"/>
        <v>0.17846871413174947</v>
      </c>
      <c r="E37" s="5">
        <f t="shared" si="1"/>
        <v>0</v>
      </c>
      <c r="F37" s="5">
        <f t="shared" si="1"/>
        <v>0</v>
      </c>
      <c r="G37" s="5">
        <f t="shared" si="1"/>
        <v>0.11554484165685237</v>
      </c>
      <c r="H37" s="5">
        <f t="shared" si="1"/>
        <v>0</v>
      </c>
    </row>
    <row r="38" spans="1:12" x14ac:dyDescent="0.25">
      <c r="A38" t="s">
        <v>15</v>
      </c>
      <c r="B38" s="5">
        <f t="shared" si="1"/>
        <v>0</v>
      </c>
      <c r="C38" s="5">
        <f t="shared" si="1"/>
        <v>0</v>
      </c>
      <c r="D38" s="5">
        <f t="shared" si="1"/>
        <v>0.19867271950515511</v>
      </c>
      <c r="E38" s="5">
        <f t="shared" si="1"/>
        <v>0</v>
      </c>
      <c r="F38" s="5">
        <f t="shared" si="1"/>
        <v>0</v>
      </c>
      <c r="G38" s="5">
        <f t="shared" si="1"/>
        <v>0.14106566833348727</v>
      </c>
      <c r="H38" s="5">
        <f t="shared" si="1"/>
        <v>0</v>
      </c>
    </row>
    <row r="39" spans="1:12" x14ac:dyDescent="0.25">
      <c r="A39" t="s">
        <v>16</v>
      </c>
      <c r="B39" s="5">
        <f t="shared" si="1"/>
        <v>0</v>
      </c>
      <c r="C39" s="5">
        <f t="shared" si="1"/>
        <v>0</v>
      </c>
      <c r="D39" s="5">
        <f t="shared" si="1"/>
        <v>0.21550939064965977</v>
      </c>
      <c r="E39" s="5">
        <f t="shared" si="1"/>
        <v>0</v>
      </c>
      <c r="F39" s="5">
        <f t="shared" si="1"/>
        <v>0</v>
      </c>
      <c r="G39" s="5">
        <f t="shared" si="1"/>
        <v>0.10040061483775038</v>
      </c>
      <c r="H39" s="5">
        <f t="shared" si="1"/>
        <v>0</v>
      </c>
    </row>
    <row r="40" spans="1:12" x14ac:dyDescent="0.25">
      <c r="A40" t="s">
        <v>17</v>
      </c>
      <c r="B40" s="5">
        <f t="shared" si="1"/>
        <v>0</v>
      </c>
      <c r="C40" s="5">
        <f t="shared" si="1"/>
        <v>0</v>
      </c>
      <c r="D40" s="5">
        <f t="shared" si="1"/>
        <v>0.17510137990284855</v>
      </c>
      <c r="E40" s="5">
        <f t="shared" si="1"/>
        <v>0</v>
      </c>
      <c r="F40" s="5">
        <f t="shared" si="1"/>
        <v>0</v>
      </c>
      <c r="G40" s="5">
        <f t="shared" si="1"/>
        <v>0.16826918687891124</v>
      </c>
      <c r="H40" s="5">
        <f t="shared" si="1"/>
        <v>0</v>
      </c>
    </row>
    <row r="42" spans="1:12" x14ac:dyDescent="0.25">
      <c r="A42" s="11" t="s">
        <v>24</v>
      </c>
      <c r="B42" s="11"/>
      <c r="C42" s="11"/>
      <c r="D42" s="11"/>
      <c r="E42" s="11"/>
      <c r="F42" s="11"/>
      <c r="G42" s="11"/>
      <c r="H42" s="11"/>
    </row>
    <row r="43" spans="1:12" x14ac:dyDescent="0.25">
      <c r="A43" t="s">
        <v>0</v>
      </c>
      <c r="B43">
        <v>0.3</v>
      </c>
      <c r="C43">
        <v>0</v>
      </c>
      <c r="D43">
        <v>0.25</v>
      </c>
      <c r="E43">
        <v>0</v>
      </c>
      <c r="F43">
        <v>0.15</v>
      </c>
      <c r="G43">
        <v>0</v>
      </c>
      <c r="H43">
        <v>0.3</v>
      </c>
    </row>
    <row r="44" spans="1:12" x14ac:dyDescent="0.25"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</row>
    <row r="45" spans="1:12" x14ac:dyDescent="0.25">
      <c r="A45" t="s">
        <v>19</v>
      </c>
      <c r="B45">
        <f>LARGE(B31:B40, 1)</f>
        <v>0</v>
      </c>
      <c r="C45">
        <f>LARGE(C31:C40, 1)</f>
        <v>0</v>
      </c>
      <c r="D45">
        <f>SMALL(D31:D40, 1)</f>
        <v>0.15153004030054198</v>
      </c>
      <c r="E45">
        <f>LARGE(E31:E40, 1)</f>
        <v>0</v>
      </c>
      <c r="F45">
        <f>SMALL(F31:F40, 1)</f>
        <v>0</v>
      </c>
      <c r="G45">
        <f>LARGE(G31:G40, 1)</f>
        <v>0.16826918687891124</v>
      </c>
      <c r="H45">
        <f>SMALL(H31:H40, 1)</f>
        <v>0</v>
      </c>
    </row>
    <row r="47" spans="1:12" x14ac:dyDescent="0.25">
      <c r="A47" s="11" t="s">
        <v>25</v>
      </c>
      <c r="B47" s="11"/>
      <c r="C47" s="11"/>
      <c r="D47" s="11"/>
      <c r="E47" s="11"/>
      <c r="F47" s="11"/>
      <c r="G47" s="11"/>
      <c r="H47" s="11"/>
      <c r="I47" s="4"/>
      <c r="L47" s="5"/>
    </row>
    <row r="48" spans="1:12" x14ac:dyDescent="0.25">
      <c r="A48" t="s">
        <v>0</v>
      </c>
      <c r="B48">
        <v>0.3</v>
      </c>
      <c r="C48">
        <v>0</v>
      </c>
      <c r="D48">
        <v>0.25</v>
      </c>
      <c r="E48">
        <v>0</v>
      </c>
      <c r="F48">
        <v>0.15</v>
      </c>
      <c r="G48">
        <v>0</v>
      </c>
      <c r="H48">
        <v>0.3</v>
      </c>
    </row>
    <row r="49" spans="1:8" x14ac:dyDescent="0.25"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25">
      <c r="A50" t="s">
        <v>20</v>
      </c>
      <c r="B50">
        <f>SMALL(B31:B40, 1)</f>
        <v>0</v>
      </c>
      <c r="C50">
        <f>SMALL(C31:C40, 1)</f>
        <v>0</v>
      </c>
      <c r="D50">
        <f>LARGE(D31:D40, 1)</f>
        <v>0.21550939064965977</v>
      </c>
      <c r="E50">
        <f>SMALL(E31:E40, 1)</f>
        <v>0</v>
      </c>
      <c r="F50">
        <f>LARGE(F31:F40, 1)</f>
        <v>0</v>
      </c>
      <c r="G50">
        <f>SMALL(G31:G40, 1)</f>
        <v>0.10040061483775038</v>
      </c>
      <c r="H50">
        <f>LARGE(H31:H40, 1)</f>
        <v>0</v>
      </c>
    </row>
    <row r="52" spans="1:8" x14ac:dyDescent="0.25">
      <c r="A52" s="11" t="s">
        <v>26</v>
      </c>
      <c r="B52" s="11"/>
      <c r="C52" s="11"/>
      <c r="D52" s="11"/>
      <c r="E52" s="11"/>
      <c r="F52" s="11"/>
      <c r="G52" s="11"/>
      <c r="H52" s="11"/>
    </row>
    <row r="53" spans="1:8" x14ac:dyDescent="0.25">
      <c r="A53" t="s">
        <v>0</v>
      </c>
      <c r="B53">
        <v>0.3</v>
      </c>
      <c r="C53">
        <v>0</v>
      </c>
      <c r="D53">
        <v>0.25</v>
      </c>
      <c r="E53">
        <v>0</v>
      </c>
      <c r="F53">
        <v>0.15</v>
      </c>
      <c r="G53">
        <v>0</v>
      </c>
      <c r="H53">
        <v>0.3</v>
      </c>
    </row>
    <row r="54" spans="1:8" x14ac:dyDescent="0.25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</row>
    <row r="55" spans="1:8" x14ac:dyDescent="0.25">
      <c r="A55" t="s">
        <v>8</v>
      </c>
      <c r="B55" s="5">
        <f t="shared" ref="B55:H55" si="2">(B31-B$45)^2</f>
        <v>0</v>
      </c>
      <c r="C55" s="5">
        <f t="shared" si="2"/>
        <v>0</v>
      </c>
      <c r="D55" s="3">
        <f t="shared" si="2"/>
        <v>9.1845412453935612E-4</v>
      </c>
      <c r="E55" s="5">
        <f t="shared" si="2"/>
        <v>0</v>
      </c>
      <c r="F55" s="9">
        <f t="shared" si="2"/>
        <v>0</v>
      </c>
      <c r="G55" s="2">
        <f t="shared" si="2"/>
        <v>3.8067298106663149E-3</v>
      </c>
      <c r="H55" s="1">
        <f t="shared" si="2"/>
        <v>0</v>
      </c>
    </row>
    <row r="56" spans="1:8" x14ac:dyDescent="0.25">
      <c r="A56" t="s">
        <v>9</v>
      </c>
      <c r="B56" s="5">
        <f t="shared" ref="B56:H64" si="3">(B32-B$45)^2</f>
        <v>0</v>
      </c>
      <c r="C56" s="5">
        <f t="shared" si="3"/>
        <v>0</v>
      </c>
      <c r="D56" s="3">
        <f t="shared" si="3"/>
        <v>0</v>
      </c>
      <c r="E56" s="5">
        <f t="shared" si="3"/>
        <v>0</v>
      </c>
      <c r="F56" s="9">
        <f t="shared" si="3"/>
        <v>0</v>
      </c>
      <c r="G56" s="2">
        <f t="shared" si="3"/>
        <v>1.3088386524648366E-3</v>
      </c>
      <c r="H56" s="1">
        <f t="shared" si="3"/>
        <v>0</v>
      </c>
    </row>
    <row r="57" spans="1:8" x14ac:dyDescent="0.25">
      <c r="A57" t="s">
        <v>10</v>
      </c>
      <c r="B57" s="5">
        <f t="shared" si="3"/>
        <v>0</v>
      </c>
      <c r="C57" s="5">
        <f t="shared" si="3"/>
        <v>0</v>
      </c>
      <c r="D57" s="3">
        <f t="shared" si="3"/>
        <v>3.2769536048379505E-3</v>
      </c>
      <c r="E57" s="5">
        <f t="shared" si="3"/>
        <v>0</v>
      </c>
      <c r="F57" s="9">
        <f t="shared" si="3"/>
        <v>0</v>
      </c>
      <c r="G57" s="2">
        <f t="shared" si="3"/>
        <v>5.1603211338391926E-4</v>
      </c>
      <c r="H57" s="1">
        <f t="shared" si="3"/>
        <v>0</v>
      </c>
    </row>
    <row r="58" spans="1:8" x14ac:dyDescent="0.25">
      <c r="A58" t="s">
        <v>11</v>
      </c>
      <c r="B58" s="5">
        <f t="shared" si="3"/>
        <v>0</v>
      </c>
      <c r="C58" s="5">
        <f t="shared" si="3"/>
        <v>0</v>
      </c>
      <c r="D58" s="3">
        <f t="shared" si="3"/>
        <v>1.632807332514411E-3</v>
      </c>
      <c r="E58" s="5">
        <f t="shared" si="3"/>
        <v>0</v>
      </c>
      <c r="F58" s="9">
        <f t="shared" si="3"/>
        <v>0</v>
      </c>
      <c r="G58" s="2">
        <f t="shared" si="3"/>
        <v>3.4027760026584188E-3</v>
      </c>
      <c r="H58" s="1">
        <f t="shared" si="3"/>
        <v>0</v>
      </c>
    </row>
    <row r="59" spans="1:8" x14ac:dyDescent="0.25">
      <c r="A59" t="s">
        <v>12</v>
      </c>
      <c r="B59" s="5">
        <f t="shared" si="3"/>
        <v>0</v>
      </c>
      <c r="C59" s="5">
        <f t="shared" si="3"/>
        <v>0</v>
      </c>
      <c r="D59" s="3">
        <f t="shared" si="3"/>
        <v>1.1338939809127865E-3</v>
      </c>
      <c r="E59" s="5">
        <f t="shared" si="3"/>
        <v>0</v>
      </c>
      <c r="F59" s="9">
        <f t="shared" si="3"/>
        <v>0</v>
      </c>
      <c r="G59" s="2">
        <f t="shared" si="3"/>
        <v>2.4919923000237933E-3</v>
      </c>
      <c r="H59" s="1">
        <f t="shared" si="3"/>
        <v>0</v>
      </c>
    </row>
    <row r="60" spans="1:8" x14ac:dyDescent="0.25">
      <c r="A60" t="s">
        <v>13</v>
      </c>
      <c r="B60" s="5">
        <f t="shared" si="3"/>
        <v>0</v>
      </c>
      <c r="C60" s="5">
        <f t="shared" si="3"/>
        <v>0</v>
      </c>
      <c r="D60" s="3">
        <f t="shared" si="3"/>
        <v>2.5512614570537672E-3</v>
      </c>
      <c r="E60" s="5">
        <f t="shared" si="3"/>
        <v>0</v>
      </c>
      <c r="F60" s="9">
        <f t="shared" si="3"/>
        <v>0</v>
      </c>
      <c r="G60" s="2">
        <f t="shared" si="3"/>
        <v>3.305326865563056E-3</v>
      </c>
      <c r="H60" s="1">
        <f t="shared" si="3"/>
        <v>0</v>
      </c>
    </row>
    <row r="61" spans="1:8" x14ac:dyDescent="0.25">
      <c r="A61" t="s">
        <v>14</v>
      </c>
      <c r="B61" s="5">
        <f t="shared" si="3"/>
        <v>0</v>
      </c>
      <c r="C61" s="5">
        <f t="shared" si="3"/>
        <v>0</v>
      </c>
      <c r="D61" s="3">
        <f t="shared" si="3"/>
        <v>7.2569214778418312E-4</v>
      </c>
      <c r="E61" s="5">
        <f t="shared" si="3"/>
        <v>0</v>
      </c>
      <c r="F61" s="9">
        <f t="shared" si="3"/>
        <v>0</v>
      </c>
      <c r="G61" s="2">
        <f t="shared" si="3"/>
        <v>2.7798565790948413E-3</v>
      </c>
      <c r="H61" s="1">
        <f t="shared" si="3"/>
        <v>0</v>
      </c>
    </row>
    <row r="62" spans="1:8" x14ac:dyDescent="0.25">
      <c r="A62" t="s">
        <v>15</v>
      </c>
      <c r="B62" s="5">
        <f t="shared" si="3"/>
        <v>0</v>
      </c>
      <c r="C62" s="5">
        <f t="shared" si="3"/>
        <v>0</v>
      </c>
      <c r="D62" s="3">
        <f t="shared" si="3"/>
        <v>2.2224322025890626E-3</v>
      </c>
      <c r="E62" s="5">
        <f t="shared" si="3"/>
        <v>0</v>
      </c>
      <c r="F62" s="9">
        <f t="shared" si="3"/>
        <v>0</v>
      </c>
      <c r="G62" s="2">
        <f t="shared" si="3"/>
        <v>7.4003142125122568E-4</v>
      </c>
      <c r="H62" s="1">
        <f t="shared" si="3"/>
        <v>0</v>
      </c>
    </row>
    <row r="63" spans="1:8" x14ac:dyDescent="0.25">
      <c r="A63" t="s">
        <v>16</v>
      </c>
      <c r="B63" s="5">
        <f t="shared" si="3"/>
        <v>0</v>
      </c>
      <c r="C63" s="5">
        <f t="shared" si="3"/>
        <v>0</v>
      </c>
      <c r="D63" s="3">
        <f t="shared" si="3"/>
        <v>4.0933572710951573E-3</v>
      </c>
      <c r="E63" s="5">
        <f t="shared" si="3"/>
        <v>0</v>
      </c>
      <c r="F63" s="9">
        <f t="shared" si="3"/>
        <v>0</v>
      </c>
      <c r="G63" s="2">
        <f t="shared" si="3"/>
        <v>4.606143070906241E-3</v>
      </c>
      <c r="H63" s="1">
        <f t="shared" si="3"/>
        <v>0</v>
      </c>
    </row>
    <row r="64" spans="1:8" x14ac:dyDescent="0.25">
      <c r="A64" t="s">
        <v>17</v>
      </c>
      <c r="B64" s="5">
        <f t="shared" si="3"/>
        <v>0</v>
      </c>
      <c r="C64" s="5">
        <f t="shared" si="3"/>
        <v>0</v>
      </c>
      <c r="D64" s="3">
        <f t="shared" si="3"/>
        <v>5.5560805064726565E-4</v>
      </c>
      <c r="E64" s="5">
        <f t="shared" si="3"/>
        <v>0</v>
      </c>
      <c r="F64" s="9">
        <f t="shared" si="3"/>
        <v>0</v>
      </c>
      <c r="G64" s="2">
        <f t="shared" si="3"/>
        <v>0</v>
      </c>
      <c r="H64" s="1">
        <f t="shared" si="3"/>
        <v>0</v>
      </c>
    </row>
    <row r="66" spans="1:8" x14ac:dyDescent="0.25">
      <c r="B66" s="14" t="s">
        <v>18</v>
      </c>
      <c r="C66" s="14"/>
      <c r="D66" t="s">
        <v>27</v>
      </c>
    </row>
    <row r="67" spans="1:8" x14ac:dyDescent="0.25">
      <c r="A67" t="s">
        <v>8</v>
      </c>
      <c r="B67" s="12">
        <f>SUM(B55:H55)</f>
        <v>4.7251839352056707E-3</v>
      </c>
      <c r="C67" s="13"/>
      <c r="D67" s="8">
        <f>SQRT(B67)</f>
        <v>6.8739973343067792E-2</v>
      </c>
      <c r="E67" s="8"/>
    </row>
    <row r="68" spans="1:8" x14ac:dyDescent="0.25">
      <c r="A68" t="s">
        <v>9</v>
      </c>
      <c r="B68" s="12">
        <f t="shared" ref="B68:B76" si="4">SUM(B56:H56)</f>
        <v>1.3088386524648366E-3</v>
      </c>
      <c r="C68" s="13"/>
      <c r="D68" s="8">
        <f t="shared" ref="D68:D76" si="5">SQRT(B68)</f>
        <v>3.6177875178965896E-2</v>
      </c>
      <c r="E68" s="8"/>
    </row>
    <row r="69" spans="1:8" x14ac:dyDescent="0.25">
      <c r="A69" t="s">
        <v>10</v>
      </c>
      <c r="B69" s="12">
        <f t="shared" si="4"/>
        <v>3.7929857182218696E-3</v>
      </c>
      <c r="C69" s="13"/>
      <c r="D69" s="8">
        <f t="shared" si="5"/>
        <v>6.1587220413182063E-2</v>
      </c>
      <c r="E69" s="7"/>
    </row>
    <row r="70" spans="1:8" x14ac:dyDescent="0.25">
      <c r="A70" t="s">
        <v>11</v>
      </c>
      <c r="B70" s="12">
        <f t="shared" si="4"/>
        <v>5.0355833351728302E-3</v>
      </c>
      <c r="C70" s="13"/>
      <c r="D70" s="8">
        <f t="shared" si="5"/>
        <v>7.0961844220488166E-2</v>
      </c>
      <c r="E70" s="7"/>
    </row>
    <row r="71" spans="1:8" x14ac:dyDescent="0.25">
      <c r="A71" t="s">
        <v>12</v>
      </c>
      <c r="B71" s="12">
        <f t="shared" si="4"/>
        <v>3.6258862809365796E-3</v>
      </c>
      <c r="C71" s="13"/>
      <c r="D71" s="8">
        <f t="shared" si="5"/>
        <v>6.0215332606708895E-2</v>
      </c>
      <c r="E71" s="7"/>
    </row>
    <row r="72" spans="1:8" x14ac:dyDescent="0.25">
      <c r="A72" t="s">
        <v>13</v>
      </c>
      <c r="B72" s="12">
        <f t="shared" si="4"/>
        <v>5.8565883226168233E-3</v>
      </c>
      <c r="C72" s="13"/>
      <c r="D72" s="8">
        <f t="shared" si="5"/>
        <v>7.6528349796770243E-2</v>
      </c>
      <c r="E72" s="7"/>
    </row>
    <row r="73" spans="1:8" x14ac:dyDescent="0.25">
      <c r="A73" t="s">
        <v>14</v>
      </c>
      <c r="B73" s="12">
        <f t="shared" si="4"/>
        <v>3.5055487268790247E-3</v>
      </c>
      <c r="C73" s="13"/>
      <c r="D73" s="8">
        <f t="shared" si="5"/>
        <v>5.9207674560643103E-2</v>
      </c>
      <c r="E73" s="7"/>
    </row>
    <row r="74" spans="1:8" x14ac:dyDescent="0.25">
      <c r="A74" t="s">
        <v>15</v>
      </c>
      <c r="B74" s="12">
        <f t="shared" si="4"/>
        <v>2.9624636238402883E-3</v>
      </c>
      <c r="C74" s="13"/>
      <c r="D74" s="8">
        <f t="shared" si="5"/>
        <v>5.442851847919699E-2</v>
      </c>
      <c r="E74" s="7"/>
    </row>
    <row r="75" spans="1:8" x14ac:dyDescent="0.25">
      <c r="A75" t="s">
        <v>16</v>
      </c>
      <c r="B75" s="12">
        <f t="shared" si="4"/>
        <v>8.6995003420013983E-3</v>
      </c>
      <c r="C75" s="13"/>
      <c r="D75" s="8">
        <f t="shared" si="5"/>
        <v>9.3271112044412754E-2</v>
      </c>
      <c r="E75" s="7"/>
    </row>
    <row r="76" spans="1:8" x14ac:dyDescent="0.25">
      <c r="A76" t="s">
        <v>17</v>
      </c>
      <c r="B76" s="12">
        <f t="shared" si="4"/>
        <v>5.5560805064726565E-4</v>
      </c>
      <c r="C76" s="13"/>
      <c r="D76" s="8">
        <f t="shared" si="5"/>
        <v>2.3571339602306562E-2</v>
      </c>
      <c r="E76" s="7"/>
    </row>
    <row r="77" spans="1:8" x14ac:dyDescent="0.25">
      <c r="B77" s="8"/>
      <c r="C77" s="8"/>
      <c r="D77" s="8"/>
      <c r="E77" s="8"/>
    </row>
    <row r="78" spans="1:8" x14ac:dyDescent="0.25">
      <c r="A78" s="11" t="s">
        <v>28</v>
      </c>
      <c r="B78" s="11"/>
      <c r="C78" s="11"/>
      <c r="D78" s="11"/>
      <c r="E78" s="11"/>
      <c r="F78" s="11"/>
      <c r="G78" s="11"/>
      <c r="H78" s="11"/>
    </row>
    <row r="79" spans="1:8" x14ac:dyDescent="0.25">
      <c r="A79" t="s">
        <v>0</v>
      </c>
      <c r="B79">
        <v>0.3</v>
      </c>
      <c r="C79">
        <v>0</v>
      </c>
      <c r="D79">
        <v>0.25</v>
      </c>
      <c r="E79">
        <v>0</v>
      </c>
      <c r="F79">
        <v>0.15</v>
      </c>
      <c r="G79">
        <v>0</v>
      </c>
      <c r="H79">
        <v>0.3</v>
      </c>
    </row>
    <row r="80" spans="1:8" x14ac:dyDescent="0.25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</row>
    <row r="81" spans="1:8" x14ac:dyDescent="0.25">
      <c r="A81" t="s">
        <v>8</v>
      </c>
      <c r="B81" s="4">
        <f t="shared" ref="B81:H81" si="6">(B31-B$50)^2</f>
        <v>0</v>
      </c>
      <c r="C81" s="5">
        <f t="shared" si="6"/>
        <v>0</v>
      </c>
      <c r="D81" s="3">
        <f t="shared" si="6"/>
        <v>1.1338939809127865E-3</v>
      </c>
      <c r="E81" s="5">
        <f t="shared" si="6"/>
        <v>0</v>
      </c>
      <c r="F81" s="9">
        <f t="shared" si="6"/>
        <v>0</v>
      </c>
      <c r="G81" s="2">
        <f t="shared" si="6"/>
        <v>3.8067298106663114E-5</v>
      </c>
      <c r="H81" s="1">
        <f t="shared" si="6"/>
        <v>0</v>
      </c>
    </row>
    <row r="82" spans="1:8" x14ac:dyDescent="0.25">
      <c r="A82" t="s">
        <v>9</v>
      </c>
      <c r="B82" s="4">
        <f t="shared" ref="B82:H89" si="7">(B32-B$50)^2</f>
        <v>0</v>
      </c>
      <c r="C82" s="5">
        <f t="shared" si="7"/>
        <v>0</v>
      </c>
      <c r="D82" s="3">
        <f t="shared" si="7"/>
        <v>4.0933572710951573E-3</v>
      </c>
      <c r="E82" s="5">
        <f t="shared" si="7"/>
        <v>0</v>
      </c>
      <c r="F82" s="9">
        <f t="shared" si="7"/>
        <v>0</v>
      </c>
      <c r="G82" s="2">
        <f t="shared" si="7"/>
        <v>1.0043002676115335E-3</v>
      </c>
      <c r="H82" s="1">
        <f t="shared" si="7"/>
        <v>0</v>
      </c>
    </row>
    <row r="83" spans="1:8" x14ac:dyDescent="0.25">
      <c r="A83" t="s">
        <v>10</v>
      </c>
      <c r="B83" s="4">
        <f t="shared" si="7"/>
        <v>0</v>
      </c>
      <c r="C83" s="5">
        <f t="shared" si="7"/>
        <v>0</v>
      </c>
      <c r="D83" s="3">
        <f t="shared" si="7"/>
        <v>4.535575923651154E-5</v>
      </c>
      <c r="E83" s="5">
        <f t="shared" si="7"/>
        <v>0</v>
      </c>
      <c r="F83" s="9">
        <f t="shared" si="7"/>
        <v>0</v>
      </c>
      <c r="G83" s="2">
        <f t="shared" si="7"/>
        <v>2.0387240376504448E-3</v>
      </c>
      <c r="H83" s="1">
        <f t="shared" si="7"/>
        <v>0</v>
      </c>
    </row>
    <row r="84" spans="1:8" x14ac:dyDescent="0.25">
      <c r="A84" t="s">
        <v>11</v>
      </c>
      <c r="B84" s="4">
        <f t="shared" si="7"/>
        <v>0</v>
      </c>
      <c r="C84" s="5">
        <f t="shared" si="7"/>
        <v>0</v>
      </c>
      <c r="D84" s="3">
        <f t="shared" si="7"/>
        <v>5.5560805064726565E-4</v>
      </c>
      <c r="E84" s="5">
        <f t="shared" si="7"/>
        <v>0</v>
      </c>
      <c r="F84" s="9">
        <f t="shared" si="7"/>
        <v>0</v>
      </c>
      <c r="G84" s="2">
        <f t="shared" si="7"/>
        <v>9.0921067378724256E-5</v>
      </c>
      <c r="H84" s="1">
        <f t="shared" si="7"/>
        <v>0</v>
      </c>
    </row>
    <row r="85" spans="1:8" x14ac:dyDescent="0.25">
      <c r="A85" t="s">
        <v>12</v>
      </c>
      <c r="B85" s="4">
        <f t="shared" si="7"/>
        <v>0</v>
      </c>
      <c r="C85" s="5">
        <f t="shared" si="7"/>
        <v>0</v>
      </c>
      <c r="D85" s="3">
        <f t="shared" si="7"/>
        <v>9.1845412453935612E-4</v>
      </c>
      <c r="E85" s="5">
        <f t="shared" si="7"/>
        <v>0</v>
      </c>
      <c r="F85" s="9">
        <f t="shared" si="7"/>
        <v>0</v>
      </c>
      <c r="G85" s="2">
        <f t="shared" si="7"/>
        <v>3.2215630794399169E-4</v>
      </c>
      <c r="H85" s="1">
        <f t="shared" si="7"/>
        <v>0</v>
      </c>
    </row>
    <row r="86" spans="1:8" x14ac:dyDescent="0.25">
      <c r="A86" t="s">
        <v>13</v>
      </c>
      <c r="B86" s="4">
        <f t="shared" si="7"/>
        <v>0</v>
      </c>
      <c r="C86" s="5">
        <f t="shared" si="7"/>
        <v>0</v>
      </c>
      <c r="D86" s="3">
        <f t="shared" si="7"/>
        <v>1.8142303694604616E-4</v>
      </c>
      <c r="E86" s="5">
        <f t="shared" si="7"/>
        <v>0</v>
      </c>
      <c r="F86" s="9">
        <f t="shared" si="7"/>
        <v>0</v>
      </c>
      <c r="G86" s="2">
        <f t="shared" si="7"/>
        <v>1.0767382460335077E-4</v>
      </c>
      <c r="H86" s="1">
        <f t="shared" si="7"/>
        <v>0</v>
      </c>
    </row>
    <row r="87" spans="1:8" x14ac:dyDescent="0.25">
      <c r="A87" t="s">
        <v>14</v>
      </c>
      <c r="B87" s="4">
        <f t="shared" si="7"/>
        <v>0</v>
      </c>
      <c r="C87" s="5">
        <f t="shared" si="7"/>
        <v>0</v>
      </c>
      <c r="D87" s="3">
        <f t="shared" si="7"/>
        <v>1.3720117169044709E-3</v>
      </c>
      <c r="E87" s="5">
        <f t="shared" si="7"/>
        <v>0</v>
      </c>
      <c r="F87" s="9">
        <f t="shared" si="7"/>
        <v>0</v>
      </c>
      <c r="G87" s="2">
        <f t="shared" si="7"/>
        <v>2.2934760594840801E-4</v>
      </c>
      <c r="H87" s="1">
        <f t="shared" si="7"/>
        <v>0</v>
      </c>
    </row>
    <row r="88" spans="1:8" x14ac:dyDescent="0.25">
      <c r="A88" t="s">
        <v>15</v>
      </c>
      <c r="B88" s="4">
        <f t="shared" si="7"/>
        <v>0</v>
      </c>
      <c r="C88" s="5">
        <f t="shared" si="7"/>
        <v>0</v>
      </c>
      <c r="D88" s="3">
        <f t="shared" si="7"/>
        <v>2.8347349522819571E-4</v>
      </c>
      <c r="E88" s="5">
        <f t="shared" si="7"/>
        <v>0</v>
      </c>
      <c r="F88" s="9">
        <f t="shared" si="7"/>
        <v>0</v>
      </c>
      <c r="G88" s="2">
        <f t="shared" si="7"/>
        <v>1.6536465758111428E-3</v>
      </c>
      <c r="H88" s="1">
        <f t="shared" si="7"/>
        <v>0</v>
      </c>
    </row>
    <row r="89" spans="1:8" x14ac:dyDescent="0.25">
      <c r="A89" t="s">
        <v>16</v>
      </c>
      <c r="B89" s="4">
        <f t="shared" si="7"/>
        <v>0</v>
      </c>
      <c r="C89" s="5">
        <f t="shared" si="7"/>
        <v>0</v>
      </c>
      <c r="D89" s="3">
        <f t="shared" si="7"/>
        <v>0</v>
      </c>
      <c r="E89" s="5">
        <f t="shared" si="7"/>
        <v>0</v>
      </c>
      <c r="F89" s="9">
        <f t="shared" si="7"/>
        <v>0</v>
      </c>
      <c r="G89" s="2">
        <f t="shared" si="7"/>
        <v>0</v>
      </c>
      <c r="H89" s="1">
        <f t="shared" si="7"/>
        <v>0</v>
      </c>
    </row>
    <row r="90" spans="1:8" x14ac:dyDescent="0.25">
      <c r="A90" t="s">
        <v>17</v>
      </c>
      <c r="B90" s="4">
        <f>(B40-B$50)^2</f>
        <v>0</v>
      </c>
      <c r="C90" s="5">
        <f t="shared" ref="C90:H90" si="8">(C40-C$50)^2</f>
        <v>0</v>
      </c>
      <c r="D90" s="3">
        <f t="shared" si="8"/>
        <v>1.632807332514411E-3</v>
      </c>
      <c r="E90" s="5">
        <f t="shared" si="8"/>
        <v>0</v>
      </c>
      <c r="F90" s="9">
        <f t="shared" si="8"/>
        <v>0</v>
      </c>
      <c r="G90" s="2">
        <f t="shared" si="8"/>
        <v>4.606143070906241E-3</v>
      </c>
      <c r="H90" s="1">
        <f t="shared" si="8"/>
        <v>0</v>
      </c>
    </row>
    <row r="92" spans="1:8" x14ac:dyDescent="0.25">
      <c r="B92" s="14" t="s">
        <v>18</v>
      </c>
      <c r="C92" s="14"/>
      <c r="D92" t="s">
        <v>29</v>
      </c>
    </row>
    <row r="93" spans="1:8" x14ac:dyDescent="0.25">
      <c r="A93" t="s">
        <v>8</v>
      </c>
      <c r="B93" s="12">
        <f>SUM(B81:H81)</f>
        <v>1.1719612790194497E-3</v>
      </c>
      <c r="C93" s="13"/>
      <c r="D93" s="8">
        <f>SQRT(B93)</f>
        <v>3.4233920006616972E-2</v>
      </c>
      <c r="E93" s="8"/>
    </row>
    <row r="94" spans="1:8" x14ac:dyDescent="0.25">
      <c r="A94" t="s">
        <v>9</v>
      </c>
      <c r="B94" s="12">
        <f>SUM(B82:H82)</f>
        <v>5.0976575387066906E-3</v>
      </c>
      <c r="C94" s="13"/>
      <c r="D94" s="8">
        <f t="shared" ref="D94:D102" si="9">SQRT(B94)</f>
        <v>7.1397881892299092E-2</v>
      </c>
      <c r="E94" s="8"/>
    </row>
    <row r="95" spans="1:8" x14ac:dyDescent="0.25">
      <c r="A95" t="s">
        <v>10</v>
      </c>
      <c r="B95" s="12">
        <f t="shared" ref="B95:B102" si="10">SUM(B83:H83)</f>
        <v>2.0840797968869566E-3</v>
      </c>
      <c r="C95" s="13"/>
      <c r="D95" s="8">
        <f t="shared" si="9"/>
        <v>4.5651722824959808E-2</v>
      </c>
      <c r="E95" s="7"/>
    </row>
    <row r="96" spans="1:8" x14ac:dyDescent="0.25">
      <c r="A96" t="s">
        <v>11</v>
      </c>
      <c r="B96" s="12">
        <f t="shared" si="10"/>
        <v>6.4652911802598988E-4</v>
      </c>
      <c r="C96" s="13"/>
      <c r="D96" s="8">
        <f t="shared" si="9"/>
        <v>2.5426936858890217E-2</v>
      </c>
      <c r="E96" s="7"/>
    </row>
    <row r="97" spans="1:8" x14ac:dyDescent="0.25">
      <c r="A97" t="s">
        <v>12</v>
      </c>
      <c r="B97" s="12">
        <f t="shared" si="10"/>
        <v>1.2406104324833478E-3</v>
      </c>
      <c r="C97" s="13"/>
      <c r="D97" s="8">
        <f t="shared" si="9"/>
        <v>3.522230021567796E-2</v>
      </c>
      <c r="E97" s="7"/>
    </row>
    <row r="98" spans="1:8" x14ac:dyDescent="0.25">
      <c r="A98" t="s">
        <v>13</v>
      </c>
      <c r="B98" s="12">
        <f t="shared" si="10"/>
        <v>2.890968615493969E-4</v>
      </c>
      <c r="C98" s="13"/>
      <c r="D98" s="8">
        <f t="shared" si="9"/>
        <v>1.7002848630432398E-2</v>
      </c>
      <c r="E98" s="7"/>
    </row>
    <row r="99" spans="1:8" x14ac:dyDescent="0.25">
      <c r="A99" t="s">
        <v>14</v>
      </c>
      <c r="B99" s="12">
        <f t="shared" si="10"/>
        <v>1.6013593228528789E-3</v>
      </c>
      <c r="C99" s="13"/>
      <c r="D99" s="8">
        <f t="shared" si="9"/>
        <v>4.0016987928289643E-2</v>
      </c>
      <c r="E99" s="7"/>
    </row>
    <row r="100" spans="1:8" x14ac:dyDescent="0.25">
      <c r="A100" t="s">
        <v>15</v>
      </c>
      <c r="B100" s="12">
        <f t="shared" si="10"/>
        <v>1.9371200710393385E-3</v>
      </c>
      <c r="C100" s="13"/>
      <c r="D100" s="8">
        <f t="shared" si="9"/>
        <v>4.4012726239570053E-2</v>
      </c>
      <c r="E100" s="7"/>
    </row>
    <row r="101" spans="1:8" x14ac:dyDescent="0.25">
      <c r="A101" t="s">
        <v>16</v>
      </c>
      <c r="B101" s="12">
        <f t="shared" si="10"/>
        <v>0</v>
      </c>
      <c r="C101" s="13"/>
      <c r="D101" s="8">
        <f t="shared" si="9"/>
        <v>0</v>
      </c>
      <c r="E101" s="7"/>
    </row>
    <row r="102" spans="1:8" x14ac:dyDescent="0.25">
      <c r="A102" t="s">
        <v>17</v>
      </c>
      <c r="B102" s="12">
        <f t="shared" si="10"/>
        <v>6.238950403420652E-3</v>
      </c>
      <c r="C102" s="13"/>
      <c r="D102" s="8">
        <f t="shared" si="9"/>
        <v>7.8987026804537036E-2</v>
      </c>
      <c r="E102" s="7"/>
    </row>
    <row r="103" spans="1:8" x14ac:dyDescent="0.25">
      <c r="B103" s="13"/>
      <c r="C103" s="13"/>
    </row>
    <row r="104" spans="1:8" x14ac:dyDescent="0.25">
      <c r="A104" s="11" t="s">
        <v>30</v>
      </c>
      <c r="B104" s="11"/>
      <c r="C104" s="11"/>
      <c r="D104" s="11"/>
      <c r="E104" s="11"/>
      <c r="F104" s="11"/>
      <c r="G104" s="11"/>
      <c r="H104" s="11"/>
    </row>
    <row r="105" spans="1:8" x14ac:dyDescent="0.25">
      <c r="B105" s="10" t="s">
        <v>21</v>
      </c>
      <c r="C105" s="10"/>
    </row>
    <row r="106" spans="1:8" x14ac:dyDescent="0.25">
      <c r="A106" t="s">
        <v>8</v>
      </c>
      <c r="B106" s="10">
        <f>IFERROR(D93/(D67+D93), 0)</f>
        <v>0.3324524196668317</v>
      </c>
      <c r="C106" s="10"/>
    </row>
    <row r="107" spans="1:8" x14ac:dyDescent="0.25">
      <c r="A107" t="s">
        <v>9</v>
      </c>
      <c r="B107" s="10">
        <f t="shared" ref="B107:B115" si="11">IFERROR(D94/(D68+D94), 0)</f>
        <v>0.66369862351980125</v>
      </c>
      <c r="C107" s="10"/>
    </row>
    <row r="108" spans="1:8" x14ac:dyDescent="0.25">
      <c r="A108" t="s">
        <v>10</v>
      </c>
      <c r="B108" s="10">
        <f t="shared" si="11"/>
        <v>0.42570097621703135</v>
      </c>
      <c r="C108" s="10"/>
    </row>
    <row r="109" spans="1:8" x14ac:dyDescent="0.25">
      <c r="A109" t="s">
        <v>11</v>
      </c>
      <c r="B109" s="10">
        <f t="shared" si="11"/>
        <v>0.26379560540298302</v>
      </c>
      <c r="C109" s="10"/>
    </row>
    <row r="110" spans="1:8" x14ac:dyDescent="0.25">
      <c r="A110" t="s">
        <v>12</v>
      </c>
      <c r="B110" s="10">
        <f t="shared" si="11"/>
        <v>0.36906091626589305</v>
      </c>
      <c r="C110" s="10"/>
    </row>
    <row r="111" spans="1:8" x14ac:dyDescent="0.25">
      <c r="A111" t="s">
        <v>13</v>
      </c>
      <c r="B111" s="10">
        <f t="shared" si="11"/>
        <v>0.18178799070628912</v>
      </c>
      <c r="C111" s="10"/>
    </row>
    <row r="112" spans="1:8" x14ac:dyDescent="0.25">
      <c r="A112" t="s">
        <v>14</v>
      </c>
      <c r="B112" s="10">
        <f t="shared" si="11"/>
        <v>0.40329679058120282</v>
      </c>
      <c r="C112" s="10"/>
    </row>
    <row r="113" spans="1:3" x14ac:dyDescent="0.25">
      <c r="A113" t="s">
        <v>15</v>
      </c>
      <c r="B113" s="10">
        <f t="shared" si="11"/>
        <v>0.44709640116100013</v>
      </c>
      <c r="C113" s="10"/>
    </row>
    <row r="114" spans="1:3" x14ac:dyDescent="0.25">
      <c r="A114" t="s">
        <v>16</v>
      </c>
      <c r="B114" s="10">
        <f t="shared" si="11"/>
        <v>0</v>
      </c>
      <c r="C114" s="10"/>
    </row>
    <row r="115" spans="1:3" x14ac:dyDescent="0.25">
      <c r="A115" t="s">
        <v>17</v>
      </c>
      <c r="B115" s="10">
        <f t="shared" si="11"/>
        <v>0.77016658486153822</v>
      </c>
      <c r="C115" s="10"/>
    </row>
  </sheetData>
  <mergeCells count="30">
    <mergeCell ref="B73:C73"/>
    <mergeCell ref="B74:C74"/>
    <mergeCell ref="B75:C75"/>
    <mergeCell ref="B76:C76"/>
    <mergeCell ref="B66:C66"/>
    <mergeCell ref="B67:C67"/>
    <mergeCell ref="B68:C68"/>
    <mergeCell ref="B69:C69"/>
    <mergeCell ref="B70:C70"/>
    <mergeCell ref="B71:C71"/>
    <mergeCell ref="B72:C72"/>
    <mergeCell ref="A78:H78"/>
    <mergeCell ref="B92:C92"/>
    <mergeCell ref="B103:C103"/>
    <mergeCell ref="B93:C93"/>
    <mergeCell ref="B94:C94"/>
    <mergeCell ref="B95:C95"/>
    <mergeCell ref="B96:C96"/>
    <mergeCell ref="A14:H14"/>
    <mergeCell ref="A28:H28"/>
    <mergeCell ref="A42:H42"/>
    <mergeCell ref="A47:H47"/>
    <mergeCell ref="A52:H52"/>
    <mergeCell ref="A104:H104"/>
    <mergeCell ref="B97:C97"/>
    <mergeCell ref="B98:C98"/>
    <mergeCell ref="B99:C99"/>
    <mergeCell ref="B100:C100"/>
    <mergeCell ref="B101:C101"/>
    <mergeCell ref="B102:C102"/>
  </mergeCells>
  <phoneticPr fontId="1" type="noConversion"/>
  <conditionalFormatting sqref="B105:C105 B106:B11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{2B205CF8-404E-4B36-B821-3ADE2723CE4F}</x14:id>
        </ext>
      </extLst>
    </cfRule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{31C01352-C2B2-4FD5-9C82-5E585C00F2E9}</x14:id>
        </ext>
      </extLst>
    </cfRule>
  </conditionalFormatting>
  <conditionalFormatting sqref="B5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{F3E83366-5E9A-4B6A-87C9-3B7D42292463}</x14:id>
        </ext>
      </extLst>
    </cfRule>
  </conditionalFormatting>
  <conditionalFormatting sqref="D5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{EF6B1338-A127-422E-B163-430EB42D420B}</x14:id>
        </ext>
      </extLst>
    </cfRule>
  </conditionalFormatting>
  <conditionalFormatting sqref="F5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{218EC9C5-072F-42D7-9222-39A1CDA5B678}</x14:id>
        </ext>
      </extLst>
    </cfRule>
  </conditionalFormatting>
  <conditionalFormatting sqref="H5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{1D5A205B-B4D2-4B90-88EC-A8652B944096}</x14:id>
        </ext>
      </extLst>
    </cfRule>
  </conditionalFormatting>
  <conditionalFormatting sqref="B51:H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{5DAE5BB2-BCFC-41E3-BFB3-C59B8FB42AE7}</x14:id>
        </ext>
      </extLst>
    </cfRule>
  </conditionalFormatting>
  <conditionalFormatting sqref="B4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{C0651D41-EFD4-47C6-B860-7862D6187E0D}</x14:id>
        </ext>
      </extLst>
    </cfRule>
  </conditionalFormatting>
  <conditionalFormatting sqref="D46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{B683F341-1A4E-423A-813E-DDD8974B9957}</x14:id>
        </ext>
      </extLst>
    </cfRule>
  </conditionalFormatting>
  <conditionalFormatting sqref="F4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{61A49381-12E1-4257-B7B6-877CACBBEC63}</x14:id>
        </ext>
      </extLst>
    </cfRule>
  </conditionalFormatting>
  <conditionalFormatting sqref="H4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{6300999C-711B-446B-9D92-6E20B4407DF7}</x14:id>
        </ext>
      </extLst>
    </cfRule>
  </conditionalFormatting>
  <conditionalFormatting sqref="B46:H4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{0ECB2778-A26C-4693-9809-17661C3CB1D2}</x14:id>
        </ext>
      </extLst>
    </cfRule>
  </conditionalFormatting>
  <conditionalFormatting sqref="B106:B1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{76F64E04-36C5-4B71-8706-69BC69D99078}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205CF8-404E-4B36-B821-3ADE2723CE4F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14:cfRule type="dataBar" id="{31C01352-C2B2-4FD5-9C82-5E585C00F2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B105:C105 B106:B115</xm:sqref>
        </x14:conditionalFormatting>
        <x14:conditionalFormatting xmlns:xm="http://schemas.microsoft.com/office/excel/2006/main">
          <x14:cfRule type="dataBar" id="{F3E83366-5E9A-4B6A-87C9-3B7D422924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B51</xm:sqref>
        </x14:conditionalFormatting>
        <x14:conditionalFormatting xmlns:xm="http://schemas.microsoft.com/office/excel/2006/main">
          <x14:cfRule type="dataBar" id="{EF6B1338-A127-422E-B163-430EB42D42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D51</xm:sqref>
        </x14:conditionalFormatting>
        <x14:conditionalFormatting xmlns:xm="http://schemas.microsoft.com/office/excel/2006/main">
          <x14:cfRule type="dataBar" id="{218EC9C5-072F-42D7-9222-39A1CDA5B6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F51</xm:sqref>
        </x14:conditionalFormatting>
        <x14:conditionalFormatting xmlns:xm="http://schemas.microsoft.com/office/excel/2006/main">
          <x14:cfRule type="dataBar" id="{1D5A205B-B4D2-4B90-88EC-A8652B9440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H51</xm:sqref>
        </x14:conditionalFormatting>
        <x14:conditionalFormatting xmlns:xm="http://schemas.microsoft.com/office/excel/2006/main">
          <x14:cfRule type="dataBar" id="{5DAE5BB2-BCFC-41E3-BFB3-C59B8FB42AE7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B51:H51</xm:sqref>
        </x14:conditionalFormatting>
        <x14:conditionalFormatting xmlns:xm="http://schemas.microsoft.com/office/excel/2006/main">
          <x14:cfRule type="dataBar" id="{C0651D41-EFD4-47C6-B860-7862D6187E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B46</xm:sqref>
        </x14:conditionalFormatting>
        <x14:conditionalFormatting xmlns:xm="http://schemas.microsoft.com/office/excel/2006/main">
          <x14:cfRule type="dataBar" id="{B683F341-1A4E-423A-813E-DDD8974B99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D46</xm:sqref>
        </x14:conditionalFormatting>
        <x14:conditionalFormatting xmlns:xm="http://schemas.microsoft.com/office/excel/2006/main">
          <x14:cfRule type="dataBar" id="{61A49381-12E1-4257-B7B6-877CACBBEC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F46</xm:sqref>
        </x14:conditionalFormatting>
        <x14:conditionalFormatting xmlns:xm="http://schemas.microsoft.com/office/excel/2006/main">
          <x14:cfRule type="dataBar" id="{6300999C-711B-446B-9D92-6E20B4407D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H46</xm:sqref>
        </x14:conditionalFormatting>
        <x14:conditionalFormatting xmlns:xm="http://schemas.microsoft.com/office/excel/2006/main">
          <x14:cfRule type="dataBar" id="{0ECB2778-A26C-4693-9809-17661C3CB1D2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B46:H46</xm:sqref>
        </x14:conditionalFormatting>
        <x14:conditionalFormatting xmlns:xm="http://schemas.microsoft.com/office/excel/2006/main">
          <x14:cfRule type="dataBar" id="{76F64E04-36C5-4B71-8706-69BC69D990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B106:B115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2015-06-05T18:17:20Z</dcterms:created>
  <dcterms:modified xsi:type="dcterms:W3CDTF">2025-03-05T12:34:35Z</dcterms:modified>
</cp:coreProperties>
</file>