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S:\Excelr\Uploaded Assignments\Completedones\"/>
    </mc:Choice>
  </mc:AlternateContent>
  <xr:revisionPtr revIDLastSave="0" documentId="13_ncr:1_{A9F973AA-4125-4DD7-83AB-35061A38B8C2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IF" sheetId="1" r:id="rId1"/>
    <sheet name="IF AND OR nested" sheetId="4" r:id="rId2"/>
    <sheet name="NestedIF" sheetId="5" r:id="rId3"/>
  </sheets>
  <definedNames>
    <definedName name="_xlnm._FilterDatabase" localSheetId="1" hidden="1">'IF AND OR nested'!$A$10:$N$48</definedName>
    <definedName name="_xlnm._FilterDatabase" localSheetId="2" hidden="1">NestedIF!$A$3:$B$53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" i="5" l="1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4" i="5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11" i="4"/>
  <c r="M12" i="4" a="1"/>
  <c r="M12" i="4" s="1"/>
  <c r="M13" i="4" a="1"/>
  <c r="M13" i="4"/>
  <c r="M14" i="4" a="1"/>
  <c r="M14" i="4" s="1"/>
  <c r="M15" i="4" a="1"/>
  <c r="M15" i="4"/>
  <c r="M16" i="4" a="1"/>
  <c r="M16" i="4" s="1"/>
  <c r="M17" i="4" a="1"/>
  <c r="M17" i="4"/>
  <c r="M18" i="4" a="1"/>
  <c r="M18" i="4" s="1"/>
  <c r="M19" i="4" a="1"/>
  <c r="M19" i="4"/>
  <c r="M20" i="4" a="1"/>
  <c r="M20" i="4" s="1"/>
  <c r="M21" i="4" a="1"/>
  <c r="M21" i="4"/>
  <c r="M22" i="4" a="1"/>
  <c r="M22" i="4" s="1"/>
  <c r="M23" i="4" a="1"/>
  <c r="M23" i="4"/>
  <c r="M24" i="4" a="1"/>
  <c r="M24" i="4" s="1"/>
  <c r="M25" i="4" a="1"/>
  <c r="M25" i="4"/>
  <c r="M26" i="4" a="1"/>
  <c r="M26" i="4" s="1"/>
  <c r="M27" i="4" a="1"/>
  <c r="M27" i="4"/>
  <c r="M28" i="4" a="1"/>
  <c r="M28" i="4" s="1"/>
  <c r="M29" i="4" a="1"/>
  <c r="M29" i="4"/>
  <c r="M30" i="4" a="1"/>
  <c r="M30" i="4" s="1"/>
  <c r="M31" i="4" a="1"/>
  <c r="M31" i="4"/>
  <c r="M32" i="4" a="1"/>
  <c r="M32" i="4" s="1"/>
  <c r="M33" i="4" a="1"/>
  <c r="M33" i="4"/>
  <c r="M34" i="4" a="1"/>
  <c r="M34" i="4" s="1"/>
  <c r="M35" i="4" a="1"/>
  <c r="M35" i="4"/>
  <c r="M36" i="4" a="1"/>
  <c r="M36" i="4" s="1"/>
  <c r="M37" i="4" a="1"/>
  <c r="M37" i="4"/>
  <c r="M38" i="4" a="1"/>
  <c r="M38" i="4" s="1"/>
  <c r="M39" i="4" a="1"/>
  <c r="M39" i="4"/>
  <c r="M40" i="4" a="1"/>
  <c r="M40" i="4" s="1"/>
  <c r="M41" i="4" a="1"/>
  <c r="M41" i="4"/>
  <c r="M42" i="4" a="1"/>
  <c r="M42" i="4" s="1"/>
  <c r="M43" i="4" a="1"/>
  <c r="M43" i="4"/>
  <c r="M44" i="4" a="1"/>
  <c r="M44" i="4" s="1"/>
  <c r="M45" i="4" a="1"/>
  <c r="M45" i="4"/>
  <c r="M46" i="4" a="1"/>
  <c r="M46" i="4" s="1"/>
  <c r="M47" i="4" a="1"/>
  <c r="M47" i="4"/>
  <c r="M48" i="4" a="1"/>
  <c r="M48" i="4" s="1"/>
  <c r="M11" i="4" a="1"/>
  <c r="M11" i="4" s="1"/>
  <c r="L12" i="4" a="1"/>
  <c r="L12" i="4" s="1"/>
  <c r="L13" i="4" a="1"/>
  <c r="L13" i="4"/>
  <c r="L14" i="4" a="1"/>
  <c r="L14" i="4" s="1"/>
  <c r="L15" i="4" a="1"/>
  <c r="L15" i="4"/>
  <c r="L16" i="4" a="1"/>
  <c r="L16" i="4" s="1"/>
  <c r="L17" i="4" a="1"/>
  <c r="L17" i="4"/>
  <c r="L18" i="4" a="1"/>
  <c r="L18" i="4" s="1"/>
  <c r="L19" i="4" a="1"/>
  <c r="L19" i="4"/>
  <c r="L20" i="4" a="1"/>
  <c r="L20" i="4" s="1"/>
  <c r="L21" i="4" a="1"/>
  <c r="L21" i="4"/>
  <c r="L22" i="4" a="1"/>
  <c r="L22" i="4" s="1"/>
  <c r="L23" i="4" a="1"/>
  <c r="L23" i="4"/>
  <c r="L24" i="4" a="1"/>
  <c r="L24" i="4" s="1"/>
  <c r="L25" i="4" a="1"/>
  <c r="L25" i="4"/>
  <c r="L26" i="4" a="1"/>
  <c r="L26" i="4" s="1"/>
  <c r="L27" i="4" a="1"/>
  <c r="L27" i="4"/>
  <c r="L28" i="4" a="1"/>
  <c r="L28" i="4" s="1"/>
  <c r="L29" i="4" a="1"/>
  <c r="L29" i="4"/>
  <c r="L30" i="4" a="1"/>
  <c r="L30" i="4" s="1"/>
  <c r="L31" i="4" a="1"/>
  <c r="L31" i="4"/>
  <c r="L32" i="4" a="1"/>
  <c r="L32" i="4" s="1"/>
  <c r="L33" i="4" a="1"/>
  <c r="L33" i="4"/>
  <c r="L34" i="4" a="1"/>
  <c r="L34" i="4" s="1"/>
  <c r="L35" i="4" a="1"/>
  <c r="L35" i="4"/>
  <c r="L36" i="4" a="1"/>
  <c r="L36" i="4" s="1"/>
  <c r="L37" i="4" a="1"/>
  <c r="L37" i="4"/>
  <c r="L38" i="4" a="1"/>
  <c r="L38" i="4" s="1"/>
  <c r="L39" i="4" a="1"/>
  <c r="L39" i="4"/>
  <c r="L40" i="4" a="1"/>
  <c r="L40" i="4" s="1"/>
  <c r="L41" i="4" a="1"/>
  <c r="L41" i="4"/>
  <c r="L42" i="4" a="1"/>
  <c r="L42" i="4" s="1"/>
  <c r="L43" i="4" a="1"/>
  <c r="L43" i="4"/>
  <c r="L44" i="4" a="1"/>
  <c r="L44" i="4" s="1"/>
  <c r="L45" i="4" a="1"/>
  <c r="L45" i="4"/>
  <c r="L46" i="4" a="1"/>
  <c r="L46" i="4" s="1"/>
  <c r="L47" i="4" a="1"/>
  <c r="L47" i="4"/>
  <c r="L48" i="4" a="1"/>
  <c r="L48" i="4" s="1"/>
  <c r="L11" i="4" a="1"/>
  <c r="L11" i="4" s="1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11" i="4"/>
  <c r="J19" i="1"/>
  <c r="J20" i="1"/>
  <c r="J21" i="1"/>
  <c r="J22" i="1"/>
  <c r="J23" i="1"/>
  <c r="J18" i="1"/>
  <c r="J17" i="1"/>
  <c r="J14" i="1"/>
  <c r="J15" i="1"/>
  <c r="J16" i="1"/>
  <c r="J12" i="1"/>
  <c r="J13" i="1"/>
  <c r="J11" i="1"/>
  <c r="I12" i="1"/>
  <c r="I13" i="1"/>
  <c r="I14" i="1"/>
  <c r="I15" i="1"/>
  <c r="I16" i="1"/>
  <c r="I17" i="1"/>
  <c r="I18" i="1"/>
  <c r="I19" i="1"/>
  <c r="I20" i="1"/>
  <c r="I21" i="1"/>
  <c r="I22" i="1"/>
  <c r="I23" i="1"/>
  <c r="I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<sst xmlns="http://schemas.openxmlformats.org/spreadsheetml/2006/main" count="346" uniqueCount="187">
  <si>
    <t xml:space="preserve">Q1: Using below Table calculate the total Counts for each Agent and using excel functions update the stack status column using the below criteria </t>
  </si>
  <si>
    <t>Counts below 15</t>
  </si>
  <si>
    <t>Not Stacked</t>
  </si>
  <si>
    <t>Counts between 15 - 19</t>
  </si>
  <si>
    <t>Exception</t>
  </si>
  <si>
    <t>Counts above 19</t>
  </si>
  <si>
    <t>Stacked</t>
  </si>
  <si>
    <t>Agent Name</t>
  </si>
  <si>
    <t>Total Counts</t>
  </si>
  <si>
    <t>Stack Status</t>
  </si>
  <si>
    <t>Hajjam, Hayat</t>
  </si>
  <si>
    <t>-</t>
  </si>
  <si>
    <t>Bouzerda, Ryad</t>
  </si>
  <si>
    <t>Tavani, Giovanni</t>
  </si>
  <si>
    <t>Gondzur, Stanislav</t>
  </si>
  <si>
    <t>Szerda, Peter</t>
  </si>
  <si>
    <t>R, Sudarshan</t>
  </si>
  <si>
    <t>Madarasz, Richard</t>
  </si>
  <si>
    <t>Bachrata, Petra</t>
  </si>
  <si>
    <t>Hauser, Natalia</t>
  </si>
  <si>
    <t>Bounaaj, Khalil</t>
  </si>
  <si>
    <t>Chakrouna, Assaad</t>
  </si>
  <si>
    <t>Petersson, Angelica</t>
  </si>
  <si>
    <t>Akhnoori, Vidya</t>
  </si>
  <si>
    <t>Sales</t>
  </si>
  <si>
    <t>C_Code</t>
  </si>
  <si>
    <t>FirstName</t>
  </si>
  <si>
    <t>LastName</t>
  </si>
  <si>
    <t>Birthdate</t>
  </si>
  <si>
    <t>M_Status</t>
  </si>
  <si>
    <t>Stan</t>
  </si>
  <si>
    <t>Serrao</t>
  </si>
  <si>
    <t>Male</t>
  </si>
  <si>
    <t>Married</t>
  </si>
  <si>
    <t>Melwyn</t>
  </si>
  <si>
    <t>Crasto</t>
  </si>
  <si>
    <t>Sachin</t>
  </si>
  <si>
    <t>Bangera</t>
  </si>
  <si>
    <t>Single</t>
  </si>
  <si>
    <t>Rajesh</t>
  </si>
  <si>
    <t>Bohra</t>
  </si>
  <si>
    <t>Tulsidas</t>
  </si>
  <si>
    <t>Shetty</t>
  </si>
  <si>
    <t>Dedhia</t>
  </si>
  <si>
    <t>Heena</t>
  </si>
  <si>
    <t>Dongre</t>
  </si>
  <si>
    <t>Yashraj</t>
  </si>
  <si>
    <t>Vaidya</t>
  </si>
  <si>
    <t>Rajeev</t>
  </si>
  <si>
    <t>Singh</t>
  </si>
  <si>
    <t>Ram</t>
  </si>
  <si>
    <t>Ambradkar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</si>
  <si>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</si>
  <si>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</si>
  <si>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</si>
  <si>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</si>
  <si>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</si>
  <si>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</si>
  <si>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</si>
  <si>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</si>
  <si>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</si>
  <si>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</si>
  <si>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Female</t>
  </si>
  <si>
    <t>Boneca</t>
  </si>
  <si>
    <t>Rego</t>
  </si>
  <si>
    <t>Venitha</t>
  </si>
  <si>
    <t>Dinesh</t>
  </si>
  <si>
    <t>Dhanuka</t>
  </si>
  <si>
    <t>Gururaj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</si>
  <si>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</si>
  <si>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</si>
  <si>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</si>
  <si>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</si>
  <si>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</si>
  <si>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</si>
  <si>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</si>
  <si>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</si>
  <si>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</si>
  <si>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</si>
  <si>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</si>
  <si>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</si>
  <si>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</si>
  <si>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</si>
  <si>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</si>
  <si>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</si>
  <si>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</si>
  <si>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</si>
  <si>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</si>
  <si>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</si>
  <si>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</si>
  <si>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</si>
  <si>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</si>
  <si>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</si>
  <si>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</si>
  <si>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</si>
  <si>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</si>
  <si>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</si>
  <si>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</si>
  <si>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</si>
  <si>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</si>
  <si>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</si>
  <si>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</si>
  <si>
    <t>Basic Salary</t>
  </si>
  <si>
    <t>Add new column for each task</t>
  </si>
  <si>
    <t>Department</t>
  </si>
  <si>
    <t>Finance</t>
  </si>
  <si>
    <t>Marketing</t>
  </si>
  <si>
    <t>Digital Marketing</t>
  </si>
  <si>
    <t>Learning &amp; Development</t>
  </si>
  <si>
    <t>Inside Sales</t>
  </si>
  <si>
    <t>CCD</t>
  </si>
  <si>
    <t>FLM</t>
  </si>
  <si>
    <t>Operations</t>
  </si>
  <si>
    <t>Employees having Salary less than 30000 and belong to CCD department, Get 9000 as Bonus</t>
  </si>
  <si>
    <t>Gift everyone 1500 rs. Amazon Voucher, except Director and CEO</t>
  </si>
  <si>
    <t>CEO</t>
  </si>
  <si>
    <t>Director</t>
  </si>
  <si>
    <t>Employees joined before 1980 , write them as 'Retired'</t>
  </si>
  <si>
    <t>Employees belong to Sales and Marketing Department with Basic Salary &lt; 45000 get Bonus of 25000</t>
  </si>
  <si>
    <t>Gender</t>
  </si>
  <si>
    <t>Write 'Eligible for Gift', in front of Females having Salary less than 50000</t>
  </si>
  <si>
    <t>Q. For the student database given alongside, Find the grades Accordingly.</t>
  </si>
  <si>
    <t>Student</t>
  </si>
  <si>
    <t>Scores</t>
  </si>
  <si>
    <t>Grades</t>
  </si>
  <si>
    <t>Student 1</t>
  </si>
  <si>
    <t>Min</t>
  </si>
  <si>
    <t>Max</t>
  </si>
  <si>
    <t>Grade</t>
  </si>
  <si>
    <t>Student 2</t>
  </si>
  <si>
    <t>A</t>
  </si>
  <si>
    <t>Student 3</t>
  </si>
  <si>
    <t>B</t>
  </si>
  <si>
    <t>Student 4</t>
  </si>
  <si>
    <t>Student 5</t>
  </si>
  <si>
    <t>Student 6</t>
  </si>
  <si>
    <t>F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</si>
  <si>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</si>
  <si>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</si>
  <si>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</si>
  <si>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</si>
  <si>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</si>
  <si>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</si>
  <si>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</si>
  <si>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</si>
  <si>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</si>
  <si>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</si>
  <si>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</si>
  <si>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</si>
  <si>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</si>
  <si>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</si>
  <si>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</si>
  <si>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</si>
  <si>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</si>
  <si>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</si>
  <si>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</si>
  <si>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</si>
  <si>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</si>
  <si>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</si>
  <si>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</si>
  <si>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</si>
  <si>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</si>
  <si>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</si>
  <si>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</si>
  <si>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</si>
  <si>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</si>
  <si>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</si>
  <si>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</si>
  <si>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</si>
  <si>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</si>
  <si>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</si>
  <si>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</si>
  <si>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</si>
  <si>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</si>
  <si>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</si>
  <si>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</si>
  <si>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</si>
  <si>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</si>
  <si>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</si>
  <si>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</si>
  <si>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</si>
  <si>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Employees will receive TA-DA as per the Region they are posted in. North=5000, South=4000, East=4200, Midwest=3800</t>
  </si>
  <si>
    <t>Region</t>
  </si>
  <si>
    <t>North</t>
  </si>
  <si>
    <t>South</t>
  </si>
  <si>
    <t>Mid 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</si>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</sst>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color rgb="FFFF0000"/>
      <name val="Calibri"/>
      <family val="2"/>
      <scheme val="minor"/>
    </font>
    <font>
      <sz val="11"/>
      <color indexed="10"/>
      <name val="Museo Sans For Dell"/>
    </font>
    <font>
      <i/>
      <sz val="11"/>
      <color indexed="16"/>
      <name val="Museo Sans For Dell"/>
    </font>
    <font>
      <b/>
      <i/>
      <sz val="11"/>
      <color indexed="20"/>
      <name val="Museo Sans For Dell"/>
    </font>
    <font>
      <b/>
      <i/>
      <sz val="11"/>
      <color indexed="16"/>
      <name val="Museo Sans For Dell"/>
    </font>
    <font>
      <sz val="11"/>
      <color indexed="9"/>
      <name val="Museo Sans For Dell"/>
    </font>
    <font>
      <sz val="11"/>
      <color theme="1"/>
      <name val="Museo Sans For Dell"/>
    </font>
    <font>
      <b/>
      <sz val="11"/>
      <color indexed="16"/>
      <name val="Museo Sans For Dell"/>
    </font>
    <font>
      <sz val="11"/>
      <name val="Museo Sans For Dell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5C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6" fillId="0" borderId="0"/>
    <xf numFmtId="0" fontId="5" fillId="4" borderId="8">
      <alignment wrapText="1"/>
    </xf>
  </cellStyleXfs>
  <cellXfs count="4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1" fillId="0" borderId="0" xfId="0" applyFont="1"/>
    <xf numFmtId="0" fontId="1" fillId="0" borderId="8" xfId="0" applyFont="1" applyBorder="1"/>
    <xf numFmtId="0" fontId="0" fillId="0" borderId="8" xfId="0" applyBorder="1"/>
    <xf numFmtId="0" fontId="0" fillId="0" borderId="0" xfId="0" quotePrefix="1"/>
    <xf numFmtId="0" fontId="7" fillId="0" borderId="0" xfId="0" applyFont="1"/>
    <xf numFmtId="0" fontId="0" fillId="0" borderId="8" xfId="0" quotePrefix="1" applyBorder="1" applyAlignment="1">
      <alignment horizontal="center"/>
    </xf>
    <xf numFmtId="0" fontId="0" fillId="0" borderId="8" xfId="0" quotePrefix="1" applyBorder="1"/>
    <xf numFmtId="15" fontId="0" fillId="0" borderId="8" xfId="0" applyNumberFormat="1" applyBorder="1" applyAlignment="1">
      <alignment horizontal="center"/>
    </xf>
    <xf numFmtId="0" fontId="1" fillId="5" borderId="8" xfId="0" applyFont="1" applyFill="1" applyBorder="1"/>
    <xf numFmtId="0" fontId="0" fillId="5" borderId="8" xfId="0" applyFill="1" applyBorder="1"/>
    <xf numFmtId="0" fontId="4" fillId="0" borderId="0" xfId="0" applyFont="1"/>
    <xf numFmtId="0" fontId="8" fillId="0" borderId="8" xfId="0" applyFont="1" applyBorder="1" applyAlignment="1">
      <alignment horizontal="left"/>
    </xf>
    <xf numFmtId="0" fontId="9" fillId="0" borderId="8" xfId="0" applyFont="1" applyBorder="1" applyAlignment="1">
      <alignment horizontal="left"/>
    </xf>
    <xf numFmtId="0" fontId="9" fillId="0" borderId="8" xfId="0" applyFont="1" applyBorder="1" applyAlignment="1">
      <alignment horizontal="center"/>
    </xf>
    <xf numFmtId="0" fontId="10" fillId="0" borderId="8" xfId="0" applyFont="1" applyBorder="1"/>
    <xf numFmtId="0" fontId="11" fillId="0" borderId="8" xfId="0" applyFont="1" applyBorder="1" applyAlignment="1">
      <alignment horizontal="center"/>
    </xf>
    <xf numFmtId="0" fontId="12" fillId="6" borderId="8" xfId="0" applyFont="1" applyFill="1" applyBorder="1" applyAlignment="1">
      <alignment horizontal="center"/>
    </xf>
    <xf numFmtId="0" fontId="13" fillId="0" borderId="8" xfId="0" applyFont="1" applyBorder="1"/>
    <xf numFmtId="0" fontId="14" fillId="0" borderId="8" xfId="0" applyFont="1" applyBorder="1"/>
    <xf numFmtId="0" fontId="15" fillId="7" borderId="10" xfId="0" applyFont="1" applyFill="1" applyBorder="1" applyAlignment="1">
      <alignment horizontal="center"/>
    </xf>
    <xf numFmtId="0" fontId="13" fillId="7" borderId="10" xfId="0" applyFont="1" applyFill="1" applyBorder="1" applyAlignment="1">
      <alignment horizontal="center"/>
    </xf>
    <xf numFmtId="0" fontId="15" fillId="7" borderId="11" xfId="0" applyFont="1" applyFill="1" applyBorder="1" applyAlignment="1">
      <alignment horizontal="center"/>
    </xf>
    <xf numFmtId="0" fontId="13" fillId="7" borderId="11" xfId="0" applyFont="1" applyFill="1" applyBorder="1" applyAlignment="1">
      <alignment horizontal="center"/>
    </xf>
    <xf numFmtId="0" fontId="0" fillId="5" borderId="8" xfId="0" applyFill="1" applyBorder="1" applyAlignment="1">
      <alignment horizontal="left"/>
    </xf>
    <xf numFmtId="15" fontId="0" fillId="0" borderId="0" xfId="0" applyNumberFormat="1"/>
    <xf numFmtId="0" fontId="0" fillId="8" borderId="0" xfId="0" applyFill="1"/>
  </cellXfs>
  <cellStyles count="3">
    <cellStyle name="blue" xfId="2" xr:uid="{5FACF2B3-5CE5-4459-8BD9-70E5A8D7F46B}"/>
    <cellStyle name="Normal" xfId="0" builtinId="0"/>
    <cellStyle name="Normal 2" xfId="1" xr:uid="{A7A91408-2222-473A-8902-271543A56B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3"/>
  <sheetViews>
    <sheetView showGridLines="0" workbookViewId="0">
      <selection activeCell="J18" sqref="J18"/>
    </sheetView>
  </sheetViews>
  <sheetFormatPr defaultRowHeight="14.4"/>
  <cols>
    <col min="2" max="2" width="27.33203125" customWidth="1"/>
    <col min="3" max="3" width="13.88671875" customWidth="1"/>
    <col min="4" max="8" width="7" bestFit="1" customWidth="1"/>
    <col min="9" max="9" width="12.5546875" customWidth="1"/>
    <col min="10" max="10" width="11.5546875" bestFit="1" customWidth="1"/>
    <col min="11" max="11" width="11.33203125" bestFit="1" customWidth="1"/>
  </cols>
  <sheetData>
    <row r="2" spans="2:10" ht="18">
      <c r="B2" s="10" t="s">
        <v>0</v>
      </c>
    </row>
    <row r="4" spans="2:10" ht="15" thickBot="1"/>
    <row r="5" spans="2:10" ht="15.6">
      <c r="B5" s="11" t="s">
        <v>1</v>
      </c>
      <c r="C5" s="12" t="s">
        <v>2</v>
      </c>
    </row>
    <row r="6" spans="2:10" ht="15.6">
      <c r="B6" s="13" t="s">
        <v>3</v>
      </c>
      <c r="C6" s="14" t="s">
        <v>4</v>
      </c>
    </row>
    <row r="7" spans="2:10" ht="16.2" thickBot="1">
      <c r="B7" s="15" t="s">
        <v>5</v>
      </c>
      <c r="C7" s="16" t="s">
        <v>6</v>
      </c>
    </row>
    <row r="9" spans="2:10" ht="15" thickBot="1"/>
    <row r="10" spans="2:10">
      <c r="B10" s="1" t="s">
        <v>7</v>
      </c>
      <c r="C10" s="2">
        <v>201514</v>
      </c>
      <c r="D10" s="2">
        <v>201515</v>
      </c>
      <c r="E10" s="2">
        <v>201516</v>
      </c>
      <c r="F10" s="2">
        <v>201517</v>
      </c>
      <c r="G10" s="2">
        <v>201518</v>
      </c>
      <c r="H10" s="2">
        <v>201519</v>
      </c>
      <c r="I10" s="2" t="s">
        <v>8</v>
      </c>
      <c r="J10" s="3" t="s">
        <v>9</v>
      </c>
    </row>
    <row r="11" spans="2:10">
      <c r="B11" s="4" t="s">
        <v>10</v>
      </c>
      <c r="C11" s="5">
        <v>5</v>
      </c>
      <c r="D11" s="5">
        <v>4</v>
      </c>
      <c r="E11" s="5">
        <v>10</v>
      </c>
      <c r="F11" s="5" t="s">
        <v>11</v>
      </c>
      <c r="G11" s="5">
        <v>6</v>
      </c>
      <c r="H11" s="5">
        <v>4</v>
      </c>
      <c r="I11" s="6">
        <f>SUM(C11:H11)</f>
        <v>29</v>
      </c>
      <c r="J11" s="7" t="str">
        <f>IF(I11&lt;=15,$C$5, IF(I11&lt;=19,$C$6,$C$7))</f>
        <v>Stacked</v>
      </c>
    </row>
    <row r="12" spans="2:10">
      <c r="B12" s="4" t="s">
        <v>12</v>
      </c>
      <c r="C12" s="5">
        <v>1</v>
      </c>
      <c r="D12" s="5">
        <v>1</v>
      </c>
      <c r="E12" s="5">
        <v>2</v>
      </c>
      <c r="F12" s="5">
        <v>11</v>
      </c>
      <c r="G12" s="5">
        <v>2</v>
      </c>
      <c r="H12" s="5" t="s">
        <v>11</v>
      </c>
      <c r="I12" s="6">
        <f t="shared" ref="I12:I23" si="0">SUM(C12:H12)</f>
        <v>17</v>
      </c>
      <c r="J12" s="7" t="str">
        <f t="shared" ref="J12:J23" si="1">IF(I12&lt;=15,$C$5, IF(I12&lt;=19,$C$6,$C$7))</f>
        <v>Exception</v>
      </c>
    </row>
    <row r="13" spans="2:10">
      <c r="B13" s="4" t="s">
        <v>13</v>
      </c>
      <c r="C13" s="5">
        <v>2</v>
      </c>
      <c r="D13" s="5">
        <v>3</v>
      </c>
      <c r="E13" s="5">
        <v>1</v>
      </c>
      <c r="F13" s="5">
        <v>2</v>
      </c>
      <c r="G13" s="5">
        <v>1</v>
      </c>
      <c r="H13" s="5" t="s">
        <v>11</v>
      </c>
      <c r="I13" s="6">
        <f t="shared" si="0"/>
        <v>9</v>
      </c>
      <c r="J13" s="7" t="str">
        <f t="shared" si="1"/>
        <v>Not Stacked</v>
      </c>
    </row>
    <row r="14" spans="2:10">
      <c r="B14" s="4" t="s">
        <v>14</v>
      </c>
      <c r="C14" s="5">
        <v>5</v>
      </c>
      <c r="D14" s="5" t="s">
        <v>11</v>
      </c>
      <c r="E14" s="5">
        <v>2</v>
      </c>
      <c r="F14" s="5">
        <v>2</v>
      </c>
      <c r="G14" s="5">
        <v>4</v>
      </c>
      <c r="H14" s="5">
        <v>3</v>
      </c>
      <c r="I14" s="6">
        <f t="shared" si="0"/>
        <v>16</v>
      </c>
      <c r="J14" s="7" t="str">
        <f t="shared" si="1"/>
        <v>Exception</v>
      </c>
    </row>
    <row r="15" spans="2:10">
      <c r="B15" s="4" t="s">
        <v>15</v>
      </c>
      <c r="C15" s="5">
        <v>8</v>
      </c>
      <c r="D15" s="5">
        <v>4</v>
      </c>
      <c r="E15" s="5">
        <v>4</v>
      </c>
      <c r="F15" s="5">
        <v>2</v>
      </c>
      <c r="G15" s="5">
        <v>1</v>
      </c>
      <c r="H15" s="5" t="s">
        <v>11</v>
      </c>
      <c r="I15" s="6">
        <f t="shared" si="0"/>
        <v>19</v>
      </c>
      <c r="J15" s="7" t="str">
        <f t="shared" si="1"/>
        <v>Exception</v>
      </c>
    </row>
    <row r="16" spans="2:10">
      <c r="B16" s="4" t="s">
        <v>16</v>
      </c>
      <c r="C16" s="5">
        <v>1</v>
      </c>
      <c r="D16" s="5">
        <v>2</v>
      </c>
      <c r="E16" s="5" t="s">
        <v>11</v>
      </c>
      <c r="F16" s="5">
        <v>7</v>
      </c>
      <c r="G16" s="5">
        <v>1</v>
      </c>
      <c r="H16" s="5" t="s">
        <v>11</v>
      </c>
      <c r="I16" s="6">
        <f t="shared" si="0"/>
        <v>11</v>
      </c>
      <c r="J16" s="7" t="str">
        <f t="shared" si="1"/>
        <v>Not Stacked</v>
      </c>
    </row>
    <row r="17" spans="2:10">
      <c r="B17" s="4" t="s">
        <v>17</v>
      </c>
      <c r="C17" s="5">
        <v>1</v>
      </c>
      <c r="D17" s="5">
        <v>1</v>
      </c>
      <c r="E17" s="5">
        <v>7</v>
      </c>
      <c r="F17" s="5">
        <v>3</v>
      </c>
      <c r="G17" s="5">
        <v>6</v>
      </c>
      <c r="H17" s="5" t="s">
        <v>11</v>
      </c>
      <c r="I17" s="6">
        <f t="shared" si="0"/>
        <v>18</v>
      </c>
      <c r="J17" s="7" t="str">
        <f t="shared" si="1"/>
        <v>Exception</v>
      </c>
    </row>
    <row r="18" spans="2:10">
      <c r="B18" s="4" t="s">
        <v>18</v>
      </c>
      <c r="C18" s="5">
        <v>4</v>
      </c>
      <c r="D18" s="5" t="s">
        <v>11</v>
      </c>
      <c r="E18" s="5">
        <v>1</v>
      </c>
      <c r="F18" s="5">
        <v>12</v>
      </c>
      <c r="G18" s="5">
        <v>3</v>
      </c>
      <c r="H18" s="5">
        <v>6</v>
      </c>
      <c r="I18" s="6">
        <f t="shared" si="0"/>
        <v>26</v>
      </c>
      <c r="J18" s="7" t="str">
        <f t="shared" si="1"/>
        <v>Stacked</v>
      </c>
    </row>
    <row r="19" spans="2:10">
      <c r="B19" s="4" t="s">
        <v>19</v>
      </c>
      <c r="C19" s="5">
        <v>6</v>
      </c>
      <c r="D19" s="5">
        <v>1</v>
      </c>
      <c r="E19" s="5">
        <v>9</v>
      </c>
      <c r="F19" s="5" t="s">
        <v>11</v>
      </c>
      <c r="G19" s="5">
        <v>1</v>
      </c>
      <c r="H19" s="5">
        <v>4</v>
      </c>
      <c r="I19" s="6">
        <f t="shared" si="0"/>
        <v>21</v>
      </c>
      <c r="J19" s="7" t="str">
        <f t="shared" si="1"/>
        <v>Stacked</v>
      </c>
    </row>
    <row r="20" spans="2:10">
      <c r="B20" s="4" t="s">
        <v>20</v>
      </c>
      <c r="C20" s="5">
        <v>3</v>
      </c>
      <c r="D20" s="5" t="s">
        <v>11</v>
      </c>
      <c r="E20" s="5">
        <v>3</v>
      </c>
      <c r="F20" s="5">
        <v>9</v>
      </c>
      <c r="G20" s="5">
        <v>6</v>
      </c>
      <c r="H20" s="5" t="s">
        <v>11</v>
      </c>
      <c r="I20" s="6">
        <f t="shared" si="0"/>
        <v>21</v>
      </c>
      <c r="J20" s="7" t="str">
        <f t="shared" si="1"/>
        <v>Stacked</v>
      </c>
    </row>
    <row r="21" spans="2:10">
      <c r="B21" s="4" t="s">
        <v>21</v>
      </c>
      <c r="C21" s="5">
        <v>12</v>
      </c>
      <c r="D21" s="5">
        <v>10</v>
      </c>
      <c r="E21" s="5">
        <v>5</v>
      </c>
      <c r="F21" s="5">
        <v>9</v>
      </c>
      <c r="G21" s="5">
        <v>3</v>
      </c>
      <c r="H21" s="5">
        <v>8</v>
      </c>
      <c r="I21" s="6">
        <f t="shared" si="0"/>
        <v>47</v>
      </c>
      <c r="J21" s="7" t="str">
        <f t="shared" si="1"/>
        <v>Stacked</v>
      </c>
    </row>
    <row r="22" spans="2:10">
      <c r="B22" s="4" t="s">
        <v>22</v>
      </c>
      <c r="C22" s="5">
        <v>7</v>
      </c>
      <c r="D22" s="5">
        <v>6</v>
      </c>
      <c r="E22" s="5">
        <v>2</v>
      </c>
      <c r="F22" s="5">
        <v>12</v>
      </c>
      <c r="G22" s="5">
        <v>6</v>
      </c>
      <c r="H22" s="5" t="s">
        <v>11</v>
      </c>
      <c r="I22" s="6">
        <f t="shared" si="0"/>
        <v>33</v>
      </c>
      <c r="J22" s="7" t="str">
        <f t="shared" si="1"/>
        <v>Stacked</v>
      </c>
    </row>
    <row r="23" spans="2:10" ht="15" thickBot="1">
      <c r="B23" s="8" t="s">
        <v>23</v>
      </c>
      <c r="C23" s="9">
        <v>3</v>
      </c>
      <c r="D23" s="9">
        <v>9</v>
      </c>
      <c r="E23" s="9">
        <v>0</v>
      </c>
      <c r="F23" s="9">
        <v>9</v>
      </c>
      <c r="G23" s="9">
        <v>5</v>
      </c>
      <c r="H23" s="9">
        <v>10</v>
      </c>
      <c r="I23" s="6">
        <f t="shared" si="0"/>
        <v>36</v>
      </c>
      <c r="J23" s="7" t="str">
        <f t="shared" si="1"/>
        <v>Stacked</v>
      </c>
    </row>
  </sheetData>
  <pageMargins left="0.7" right="0.7" top="0.75" bottom="0.75" header="0.3" footer="0.3"/>
  <pageSetup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52DA9-2839-4549-8381-F4608ED4D907}">
  <dimension ref="A1:P49"/>
  <sheetViews>
    <sheetView topLeftCell="A21" workbookViewId="0">
      <selection activeCell="P15" sqref="P15"/>
    </sheetView>
  </sheetViews>
  <sheetFormatPr defaultRowHeight="14.4"/>
  <cols>
    <col min="4" max="4" width="10.6640625" bestFit="1" customWidth="1"/>
    <col min="6" max="6" width="10.88671875" bestFit="1" customWidth="1"/>
    <col min="7" max="7" width="14.33203125" bestFit="1" customWidth="1"/>
    <col min="8" max="8" width="14.109375" bestFit="1" customWidth="1"/>
    <col min="10" max="10" width="22.77734375" customWidth="1"/>
    <col min="11" max="11" width="13.109375" customWidth="1"/>
    <col min="12" max="12" width="16.33203125" customWidth="1"/>
    <col min="14" max="14" width="32.21875" customWidth="1"/>
    <col min="15" max="15" width="20" customWidth="1"/>
    <col min="16" max="16" width="42" customWidth="1"/>
  </cols>
  <sheetData>
    <row r="1" spans="1:16" ht="15.6">
      <c r="C1" s="21" t="s">
        <v>103</v>
      </c>
    </row>
    <row r="2" spans="1:16">
      <c r="B2" s="27">
        <v>1</v>
      </c>
      <c r="C2" s="27" t="s">
        <v>120</v>
      </c>
    </row>
    <row r="3" spans="1:16">
      <c r="B3" s="27">
        <v>2</v>
      </c>
      <c r="C3" s="27" t="s">
        <v>113</v>
      </c>
      <c r="K3" s="41">
        <v>35795</v>
      </c>
    </row>
    <row r="4" spans="1:16">
      <c r="B4" s="27">
        <v>3</v>
      </c>
      <c r="C4" s="27" t="s">
        <v>117</v>
      </c>
    </row>
    <row r="5" spans="1:16">
      <c r="B5" s="27">
        <v>4</v>
      </c>
      <c r="C5" s="27" t="s">
        <v>118</v>
      </c>
    </row>
    <row r="6" spans="1:16">
      <c r="B6" s="27">
        <v>5</v>
      </c>
      <c r="C6" s="27" t="s">
        <v>114</v>
      </c>
      <c r="L6" s="23" t="s">
        <v>183</v>
      </c>
      <c r="M6" s="23" t="s">
        <v>184</v>
      </c>
      <c r="N6" s="23" t="s">
        <v>186</v>
      </c>
      <c r="O6" s="23" t="s">
        <v>185</v>
      </c>
    </row>
    <row r="7" spans="1:16">
      <c r="B7" s="27">
        <v>6</v>
      </c>
      <c r="C7" s="27" t="s">
        <v>181</v>
      </c>
    </row>
    <row r="8" spans="1:16">
      <c r="B8" s="27"/>
      <c r="C8" s="27"/>
    </row>
    <row r="10" spans="1:16" s="17" customFormat="1">
      <c r="A10" s="18" t="s">
        <v>25</v>
      </c>
      <c r="B10" s="18" t="s">
        <v>26</v>
      </c>
      <c r="C10" s="18" t="s">
        <v>27</v>
      </c>
      <c r="D10" s="18" t="s">
        <v>28</v>
      </c>
      <c r="E10" s="18" t="s">
        <v>119</v>
      </c>
      <c r="F10" s="18" t="s">
        <v>29</v>
      </c>
      <c r="G10" s="18" t="s">
        <v>104</v>
      </c>
      <c r="H10" s="18" t="s">
        <v>102</v>
      </c>
      <c r="I10" s="18" t="s">
        <v>182</v>
      </c>
      <c r="J10" s="25">
        <v>1</v>
      </c>
      <c r="K10" s="25">
        <v>2</v>
      </c>
      <c r="L10" s="25">
        <v>3</v>
      </c>
      <c r="M10" s="25">
        <v>4</v>
      </c>
      <c r="N10" s="25">
        <v>5</v>
      </c>
      <c r="O10" s="25">
        <v>6</v>
      </c>
    </row>
    <row r="11" spans="1:16">
      <c r="A11" s="22">
        <v>150773</v>
      </c>
      <c r="B11" s="23" t="s">
        <v>30</v>
      </c>
      <c r="C11" s="23" t="s">
        <v>31</v>
      </c>
      <c r="D11" s="24">
        <v>26860</v>
      </c>
      <c r="E11" s="22" t="s">
        <v>32</v>
      </c>
      <c r="F11" s="23" t="s">
        <v>33</v>
      </c>
      <c r="G11" s="23" t="s">
        <v>105</v>
      </c>
      <c r="H11" s="19">
        <v>85000</v>
      </c>
      <c r="I11" s="23" t="s">
        <v>183</v>
      </c>
      <c r="J11" s="26" t="str">
        <f>IF(AND(E11 ="Female",H11&lt;=50000),"Eligible for Gift", "Not Applicable")</f>
        <v>Not Applicable</v>
      </c>
      <c r="K11" s="26" t="str">
        <f>IF(AND($G11= "CCD", $H11&lt;30000),"9000","No Bonus")</f>
        <v>No Bonus</v>
      </c>
      <c r="L11" s="26" t="str" cm="1">
        <f t="array" ref="L11">_xlfn.IFS($D11&lt;DATEVALUE("1-1-1980"), "Retired", TRUE,"Working")</f>
        <v>Retired</v>
      </c>
      <c r="M11" s="40" t="str" cm="1">
        <f t="array" ref="M11">IFERROR(_xlfn.IFS(OR($G11="Sales",$G11="Marketing")*AND($H11&lt;45000),"25000"),"No Bonus")</f>
        <v>No Bonus</v>
      </c>
      <c r="N11" s="26" t="str">
        <f>IF(OR(G11="CEO",G11="Director"),"No Gift","Amazon Voucher Rs 1,500")</f>
        <v>Amazon Voucher Rs 1,500</v>
      </c>
      <c r="O11" s="26" t="str">
        <f>IF($I11="North","5000",IF($I11="South","4000",IF($I11="East","4200",IF($I11="Mid West","3800","No TA-DA"))))</f>
        <v>5000</v>
      </c>
    </row>
    <row r="12" spans="1:16">
      <c r="A12" s="22">
        <v>150777</v>
      </c>
      <c r="B12" s="23" t="s">
        <v>34</v>
      </c>
      <c r="C12" s="23" t="s">
        <v>35</v>
      </c>
      <c r="D12" s="24">
        <v>21123</v>
      </c>
      <c r="E12" s="22" t="s">
        <v>32</v>
      </c>
      <c r="F12" s="23" t="s">
        <v>33</v>
      </c>
      <c r="G12" s="23" t="s">
        <v>106</v>
      </c>
      <c r="H12" s="19">
        <v>22000</v>
      </c>
      <c r="I12" s="23" t="s">
        <v>183</v>
      </c>
      <c r="J12" s="26" t="str">
        <f t="shared" ref="J12:J48" si="0">IF(AND(E12 ="Female",H12&lt;=50000),"Eligible for Gift", "Not Applicable")</f>
        <v>Not Applicable</v>
      </c>
      <c r="K12" s="26" t="str">
        <f t="shared" ref="K12:K48" si="1">IF(AND($G12= "CCD", $H12&lt;30000),"9000","No Bonus")</f>
        <v>No Bonus</v>
      </c>
      <c r="L12" s="26" t="str" cm="1">
        <f t="array" ref="L12">_xlfn.IFS($D12&lt;DATEVALUE("1-1-1980"), "Retired", TRUE,"Working")</f>
        <v>Retired</v>
      </c>
      <c r="M12" s="40" t="str" cm="1">
        <f t="array" ref="M12">IFERROR(_xlfn.IFS(OR($G12="Sales",$G12="Marketing")*AND($H12&lt;45000),"25000"),"No Bonus")</f>
        <v>25000</v>
      </c>
      <c r="N12" s="26" t="str">
        <f t="shared" ref="N12:N48" si="2">IF(OR(G12="CEO",G12="Director"),"No Gift","Amazon Voucher Rs 1,500")</f>
        <v>Amazon Voucher Rs 1,500</v>
      </c>
      <c r="O12" s="26" t="str">
        <f t="shared" ref="O12:O48" si="3">IF($I12="North","5000",IF($I12="South","4000",IF($I12="East","4200",IF($I12="Mid West","3800","No TA-DA"))))</f>
        <v>5000</v>
      </c>
      <c r="P12" s="42"/>
    </row>
    <row r="13" spans="1:16">
      <c r="A13" s="22">
        <v>150784</v>
      </c>
      <c r="B13" s="23" t="s">
        <v>36</v>
      </c>
      <c r="C13" s="23" t="s">
        <v>37</v>
      </c>
      <c r="D13" s="24">
        <v>28365</v>
      </c>
      <c r="E13" s="22" t="s">
        <v>62</v>
      </c>
      <c r="F13" s="23" t="s">
        <v>38</v>
      </c>
      <c r="G13" s="23" t="s">
        <v>107</v>
      </c>
      <c r="H13" s="19">
        <v>35000</v>
      </c>
      <c r="I13" s="23" t="s">
        <v>183</v>
      </c>
      <c r="J13" s="26" t="str">
        <f t="shared" si="0"/>
        <v>Eligible for Gift</v>
      </c>
      <c r="K13" s="26" t="str">
        <f t="shared" si="1"/>
        <v>No Bonus</v>
      </c>
      <c r="L13" s="26" t="str" cm="1">
        <f t="array" ref="L13">_xlfn.IFS($D13&lt;DATEVALUE("1-1-1980"), "Retired", TRUE,"Working")</f>
        <v>Retired</v>
      </c>
      <c r="M13" s="40" t="str" cm="1">
        <f t="array" ref="M13">IFERROR(_xlfn.IFS(OR($G13="Sales",$G13="Marketing")*AND($H13&lt;45000),"25000"),"No Bonus")</f>
        <v>No Bonus</v>
      </c>
      <c r="N13" s="26" t="str">
        <f t="shared" si="2"/>
        <v>Amazon Voucher Rs 1,500</v>
      </c>
      <c r="O13" s="26" t="str">
        <f t="shared" si="3"/>
        <v>5000</v>
      </c>
    </row>
    <row r="14" spans="1:16">
      <c r="A14" s="22">
        <v>150791</v>
      </c>
      <c r="B14" s="23" t="s">
        <v>39</v>
      </c>
      <c r="C14" s="23" t="s">
        <v>40</v>
      </c>
      <c r="D14" s="24">
        <v>23346</v>
      </c>
      <c r="E14" s="22" t="s">
        <v>62</v>
      </c>
      <c r="F14" s="23" t="s">
        <v>33</v>
      </c>
      <c r="G14" s="23" t="s">
        <v>107</v>
      </c>
      <c r="H14" s="19">
        <v>67000</v>
      </c>
      <c r="I14" s="23" t="s">
        <v>184</v>
      </c>
      <c r="J14" s="26" t="str">
        <f t="shared" si="0"/>
        <v>Not Applicable</v>
      </c>
      <c r="K14" s="26" t="str">
        <f t="shared" si="1"/>
        <v>No Bonus</v>
      </c>
      <c r="L14" s="26" t="str" cm="1">
        <f t="array" ref="L14">_xlfn.IFS($D14&lt;DATEVALUE("1-1-1980"), "Retired", TRUE,"Working")</f>
        <v>Retired</v>
      </c>
      <c r="M14" s="40" t="str" cm="1">
        <f t="array" ref="M14">IFERROR(_xlfn.IFS(OR($G14="Sales",$G14="Marketing")*AND($H14&lt;45000),"25000"),"No Bonus")</f>
        <v>No Bonus</v>
      </c>
      <c r="N14" s="26" t="str">
        <f t="shared" si="2"/>
        <v>Amazon Voucher Rs 1,500</v>
      </c>
      <c r="O14" s="26" t="str">
        <f t="shared" si="3"/>
        <v>4000</v>
      </c>
    </row>
    <row r="15" spans="1:16">
      <c r="A15" s="22">
        <v>150798</v>
      </c>
      <c r="B15" s="23" t="s">
        <v>41</v>
      </c>
      <c r="C15" s="23" t="s">
        <v>42</v>
      </c>
      <c r="D15" s="24">
        <v>28276</v>
      </c>
      <c r="E15" s="22" t="s">
        <v>62</v>
      </c>
      <c r="F15" s="23" t="s">
        <v>33</v>
      </c>
      <c r="G15" s="23" t="s">
        <v>107</v>
      </c>
      <c r="H15" s="19">
        <v>81000</v>
      </c>
      <c r="I15" s="23" t="s">
        <v>183</v>
      </c>
      <c r="J15" s="26" t="str">
        <f t="shared" si="0"/>
        <v>Not Applicable</v>
      </c>
      <c r="K15" s="26" t="str">
        <f t="shared" si="1"/>
        <v>No Bonus</v>
      </c>
      <c r="L15" s="26" t="str" cm="1">
        <f t="array" ref="L15">_xlfn.IFS($D15&lt;DATEVALUE("1-1-1980"), "Retired", TRUE,"Working")</f>
        <v>Retired</v>
      </c>
      <c r="M15" s="40" t="str" cm="1">
        <f t="array" ref="M15">IFERROR(_xlfn.IFS(OR($G15="Sales",$G15="Marketing")*AND($H15&lt;45000),"25000"),"No Bonus")</f>
        <v>No Bonus</v>
      </c>
      <c r="N15" s="26" t="str">
        <f t="shared" si="2"/>
        <v>Amazon Voucher Rs 1,500</v>
      </c>
      <c r="O15" s="26" t="str">
        <f t="shared" si="3"/>
        <v>5000</v>
      </c>
    </row>
    <row r="16" spans="1:16">
      <c r="A16" s="22">
        <v>150805</v>
      </c>
      <c r="B16" s="23" t="s">
        <v>39</v>
      </c>
      <c r="C16" s="23" t="s">
        <v>43</v>
      </c>
      <c r="D16" s="24">
        <v>26172</v>
      </c>
      <c r="E16" s="22" t="s">
        <v>32</v>
      </c>
      <c r="F16" s="23" t="s">
        <v>33</v>
      </c>
      <c r="G16" s="23" t="s">
        <v>116</v>
      </c>
      <c r="H16" s="19">
        <v>91000</v>
      </c>
      <c r="I16" s="23" t="s">
        <v>183</v>
      </c>
      <c r="J16" s="26" t="str">
        <f t="shared" si="0"/>
        <v>Not Applicable</v>
      </c>
      <c r="K16" s="26" t="str">
        <f t="shared" si="1"/>
        <v>No Bonus</v>
      </c>
      <c r="L16" s="26" t="str" cm="1">
        <f t="array" ref="L16">_xlfn.IFS($D16&lt;DATEVALUE("1-1-1980"), "Retired", TRUE,"Working")</f>
        <v>Retired</v>
      </c>
      <c r="M16" s="40" t="str" cm="1">
        <f t="array" ref="M16">IFERROR(_xlfn.IFS(OR($G16="Sales",$G16="Marketing")*AND($H16&lt;45000),"25000"),"No Bonus")</f>
        <v>No Bonus</v>
      </c>
      <c r="N16" s="26" t="str">
        <f t="shared" si="2"/>
        <v>No Gift</v>
      </c>
      <c r="O16" s="26" t="str">
        <f t="shared" si="3"/>
        <v>5000</v>
      </c>
    </row>
    <row r="17" spans="1:15">
      <c r="A17" s="22">
        <v>150814</v>
      </c>
      <c r="B17" s="23" t="s">
        <v>44</v>
      </c>
      <c r="C17" s="23" t="s">
        <v>45</v>
      </c>
      <c r="D17" s="24">
        <v>26246</v>
      </c>
      <c r="E17" s="22" t="s">
        <v>32</v>
      </c>
      <c r="F17" s="23" t="s">
        <v>33</v>
      </c>
      <c r="G17" s="23" t="s">
        <v>109</v>
      </c>
      <c r="H17" s="19">
        <v>50000</v>
      </c>
      <c r="I17" s="23" t="s">
        <v>185</v>
      </c>
      <c r="J17" s="26" t="str">
        <f t="shared" si="0"/>
        <v>Not Applicable</v>
      </c>
      <c r="K17" s="26" t="str">
        <f t="shared" si="1"/>
        <v>No Bonus</v>
      </c>
      <c r="L17" s="26" t="str" cm="1">
        <f t="array" ref="L17">_xlfn.IFS($D17&lt;DATEVALUE("1-1-1980"), "Retired", TRUE,"Working")</f>
        <v>Retired</v>
      </c>
      <c r="M17" s="40" t="str" cm="1">
        <f t="array" ref="M17">IFERROR(_xlfn.IFS(OR($G17="Sales",$G17="Marketing")*AND($H17&lt;45000),"25000"),"No Bonus")</f>
        <v>No Bonus</v>
      </c>
      <c r="N17" s="26" t="str">
        <f t="shared" si="2"/>
        <v>Amazon Voucher Rs 1,500</v>
      </c>
      <c r="O17" s="26" t="str">
        <f t="shared" si="3"/>
        <v>3800</v>
      </c>
    </row>
    <row r="18" spans="1:15">
      <c r="A18" s="22">
        <v>150821</v>
      </c>
      <c r="B18" s="23" t="s">
        <v>46</v>
      </c>
      <c r="C18" s="23" t="s">
        <v>47</v>
      </c>
      <c r="D18" s="24">
        <v>29966</v>
      </c>
      <c r="E18" s="22" t="s">
        <v>32</v>
      </c>
      <c r="F18" s="23" t="s">
        <v>38</v>
      </c>
      <c r="G18" s="23" t="s">
        <v>110</v>
      </c>
      <c r="H18" s="19">
        <v>26000</v>
      </c>
      <c r="I18" s="23" t="s">
        <v>185</v>
      </c>
      <c r="J18" s="26" t="str">
        <f t="shared" si="0"/>
        <v>Not Applicable</v>
      </c>
      <c r="K18" s="26" t="str">
        <f t="shared" si="1"/>
        <v>9000</v>
      </c>
      <c r="L18" s="26" t="str" cm="1">
        <f t="array" ref="L18">_xlfn.IFS($D18&lt;DATEVALUE("1-1-1980"), "Retired", TRUE,"Working")</f>
        <v>Working</v>
      </c>
      <c r="M18" s="40" t="str" cm="1">
        <f t="array" ref="M18">IFERROR(_xlfn.IFS(OR($G18="Sales",$G18="Marketing")*AND($H18&lt;45000),"25000"),"No Bonus")</f>
        <v>No Bonus</v>
      </c>
      <c r="N18" s="26" t="str">
        <f t="shared" si="2"/>
        <v>Amazon Voucher Rs 1,500</v>
      </c>
      <c r="O18" s="26" t="str">
        <f t="shared" si="3"/>
        <v>3800</v>
      </c>
    </row>
    <row r="19" spans="1:15">
      <c r="A19" s="22">
        <v>150830</v>
      </c>
      <c r="B19" s="23" t="s">
        <v>48</v>
      </c>
      <c r="C19" s="23" t="s">
        <v>49</v>
      </c>
      <c r="D19" s="24">
        <v>29037</v>
      </c>
      <c r="E19" s="22" t="s">
        <v>62</v>
      </c>
      <c r="F19" s="23" t="s">
        <v>33</v>
      </c>
      <c r="G19" s="23" t="s">
        <v>24</v>
      </c>
      <c r="H19" s="19">
        <v>52000</v>
      </c>
      <c r="I19" s="23" t="s">
        <v>186</v>
      </c>
      <c r="J19" s="26" t="str">
        <f t="shared" si="0"/>
        <v>Not Applicable</v>
      </c>
      <c r="K19" s="26" t="str">
        <f t="shared" si="1"/>
        <v>No Bonus</v>
      </c>
      <c r="L19" s="26" t="str" cm="1">
        <f t="array" ref="L19">_xlfn.IFS($D19&lt;DATEVALUE("1-1-1980"), "Retired", TRUE,"Working")</f>
        <v>Retired</v>
      </c>
      <c r="M19" s="40" t="str" cm="1">
        <f t="array" ref="M19">IFERROR(_xlfn.IFS(OR($G19="Sales",$G19="Marketing")*AND($H19&lt;45000),"25000"),"No Bonus")</f>
        <v>No Bonus</v>
      </c>
      <c r="N19" s="26" t="str">
        <f t="shared" si="2"/>
        <v>Amazon Voucher Rs 1,500</v>
      </c>
      <c r="O19" s="26" t="str">
        <f t="shared" si="3"/>
        <v>4200</v>
      </c>
    </row>
    <row r="20" spans="1:15">
      <c r="A20" s="22">
        <v>150834</v>
      </c>
      <c r="B20" s="23" t="s">
        <v>50</v>
      </c>
      <c r="C20" s="23" t="s">
        <v>51</v>
      </c>
      <c r="D20" s="24">
        <v>31199</v>
      </c>
      <c r="E20" s="22" t="s">
        <v>62</v>
      </c>
      <c r="F20" s="23" t="s">
        <v>33</v>
      </c>
      <c r="G20" s="23" t="s">
        <v>111</v>
      </c>
      <c r="H20" s="19">
        <v>48000</v>
      </c>
      <c r="I20" s="23" t="s">
        <v>183</v>
      </c>
      <c r="J20" s="26" t="str">
        <f t="shared" si="0"/>
        <v>Eligible for Gift</v>
      </c>
      <c r="K20" s="26" t="str">
        <f t="shared" si="1"/>
        <v>No Bonus</v>
      </c>
      <c r="L20" s="26" t="str" cm="1">
        <f t="array" ref="L20">_xlfn.IFS($D20&lt;DATEVALUE("1-1-1980"), "Retired", TRUE,"Working")</f>
        <v>Working</v>
      </c>
      <c r="M20" s="40" t="str" cm="1">
        <f t="array" ref="M20">IFERROR(_xlfn.IFS(OR($G20="Sales",$G20="Marketing")*AND($H20&lt;45000),"25000"),"No Bonus")</f>
        <v>No Bonus</v>
      </c>
      <c r="N20" s="26" t="str">
        <f t="shared" si="2"/>
        <v>Amazon Voucher Rs 1,500</v>
      </c>
      <c r="O20" s="26" t="str">
        <f t="shared" si="3"/>
        <v>5000</v>
      </c>
    </row>
    <row r="21" spans="1:15">
      <c r="A21" s="22">
        <v>150840</v>
      </c>
      <c r="B21" s="23" t="s">
        <v>52</v>
      </c>
      <c r="C21" s="23" t="s">
        <v>53</v>
      </c>
      <c r="D21" s="24">
        <v>23136</v>
      </c>
      <c r="E21" s="22" t="s">
        <v>62</v>
      </c>
      <c r="F21" s="23" t="s">
        <v>33</v>
      </c>
      <c r="G21" s="23" t="s">
        <v>109</v>
      </c>
      <c r="H21" s="19">
        <v>20000</v>
      </c>
      <c r="I21" s="23" t="s">
        <v>184</v>
      </c>
      <c r="J21" s="26" t="str">
        <f t="shared" si="0"/>
        <v>Eligible for Gift</v>
      </c>
      <c r="K21" s="26" t="str">
        <f t="shared" si="1"/>
        <v>No Bonus</v>
      </c>
      <c r="L21" s="26" t="str" cm="1">
        <f t="array" ref="L21">_xlfn.IFS($D21&lt;DATEVALUE("1-1-1980"), "Retired", TRUE,"Working")</f>
        <v>Retired</v>
      </c>
      <c r="M21" s="40" t="str" cm="1">
        <f t="array" ref="M21">IFERROR(_xlfn.IFS(OR($G21="Sales",$G21="Marketing")*AND($H21&lt;45000),"25000"),"No Bonus")</f>
        <v>No Bonus</v>
      </c>
      <c r="N21" s="26" t="str">
        <f t="shared" si="2"/>
        <v>Amazon Voucher Rs 1,500</v>
      </c>
      <c r="O21" s="26" t="str">
        <f t="shared" si="3"/>
        <v>4000</v>
      </c>
    </row>
    <row r="22" spans="1:15">
      <c r="A22" s="22">
        <v>150850</v>
      </c>
      <c r="B22" s="23" t="s">
        <v>54</v>
      </c>
      <c r="C22" s="23" t="s">
        <v>55</v>
      </c>
      <c r="D22" s="24">
        <v>32027</v>
      </c>
      <c r="E22" s="22" t="s">
        <v>32</v>
      </c>
      <c r="F22" s="23" t="s">
        <v>33</v>
      </c>
      <c r="G22" s="23" t="s">
        <v>110</v>
      </c>
      <c r="H22" s="19">
        <v>47000</v>
      </c>
      <c r="I22" s="23" t="s">
        <v>186</v>
      </c>
      <c r="J22" s="26" t="str">
        <f t="shared" si="0"/>
        <v>Not Applicable</v>
      </c>
      <c r="K22" s="26" t="str">
        <f t="shared" si="1"/>
        <v>No Bonus</v>
      </c>
      <c r="L22" s="26" t="str" cm="1">
        <f t="array" ref="L22">_xlfn.IFS($D22&lt;DATEVALUE("1-1-1980"), "Retired", TRUE,"Working")</f>
        <v>Working</v>
      </c>
      <c r="M22" s="40" t="str" cm="1">
        <f t="array" ref="M22">IFERROR(_xlfn.IFS(OR($G22="Sales",$G22="Marketing")*AND($H22&lt;45000),"25000"),"No Bonus")</f>
        <v>No Bonus</v>
      </c>
      <c r="N22" s="26" t="str">
        <f t="shared" si="2"/>
        <v>Amazon Voucher Rs 1,500</v>
      </c>
      <c r="O22" s="26" t="str">
        <f t="shared" si="3"/>
        <v>4200</v>
      </c>
    </row>
    <row r="23" spans="1:15">
      <c r="A23" s="22">
        <v>150851</v>
      </c>
      <c r="B23" s="23" t="s">
        <v>56</v>
      </c>
      <c r="C23" s="23" t="s">
        <v>57</v>
      </c>
      <c r="D23" s="24">
        <v>29368</v>
      </c>
      <c r="E23" s="22" t="s">
        <v>32</v>
      </c>
      <c r="F23" s="23" t="s">
        <v>38</v>
      </c>
      <c r="G23" s="23" t="s">
        <v>109</v>
      </c>
      <c r="H23" s="19">
        <v>75000</v>
      </c>
      <c r="I23" s="23" t="s">
        <v>186</v>
      </c>
      <c r="J23" s="26" t="str">
        <f t="shared" si="0"/>
        <v>Not Applicable</v>
      </c>
      <c r="K23" s="26" t="str">
        <f t="shared" si="1"/>
        <v>No Bonus</v>
      </c>
      <c r="L23" s="26" t="str" cm="1">
        <f t="array" ref="L23">_xlfn.IFS($D23&lt;DATEVALUE("1-1-1980"), "Retired", TRUE,"Working")</f>
        <v>Working</v>
      </c>
      <c r="M23" s="40" t="str" cm="1">
        <f t="array" ref="M23">IFERROR(_xlfn.IFS(OR($G23="Sales",$G23="Marketing")*AND($H23&lt;45000),"25000"),"No Bonus")</f>
        <v>No Bonus</v>
      </c>
      <c r="N23" s="26" t="str">
        <f t="shared" si="2"/>
        <v>Amazon Voucher Rs 1,500</v>
      </c>
      <c r="O23" s="26" t="str">
        <f t="shared" si="3"/>
        <v>4200</v>
      </c>
    </row>
    <row r="24" spans="1:15">
      <c r="A24" s="22">
        <v>150858</v>
      </c>
      <c r="B24" s="23" t="s">
        <v>58</v>
      </c>
      <c r="C24" s="23" t="s">
        <v>59</v>
      </c>
      <c r="D24" s="24">
        <v>34846</v>
      </c>
      <c r="E24" s="22" t="s">
        <v>32</v>
      </c>
      <c r="F24" s="23" t="s">
        <v>33</v>
      </c>
      <c r="G24" s="23" t="s">
        <v>110</v>
      </c>
      <c r="H24" s="19">
        <v>34000</v>
      </c>
      <c r="I24" s="23" t="s">
        <v>186</v>
      </c>
      <c r="J24" s="26" t="str">
        <f t="shared" si="0"/>
        <v>Not Applicable</v>
      </c>
      <c r="K24" s="26" t="str">
        <f t="shared" si="1"/>
        <v>No Bonus</v>
      </c>
      <c r="L24" s="26" t="str" cm="1">
        <f t="array" ref="L24">_xlfn.IFS($D24&lt;DATEVALUE("1-1-1980"), "Retired", TRUE,"Working")</f>
        <v>Working</v>
      </c>
      <c r="M24" s="40" t="str" cm="1">
        <f t="array" ref="M24">IFERROR(_xlfn.IFS(OR($G24="Sales",$G24="Marketing")*AND($H24&lt;45000),"25000"),"No Bonus")</f>
        <v>No Bonus</v>
      </c>
      <c r="N24" s="26" t="str">
        <f t="shared" si="2"/>
        <v>Amazon Voucher Rs 1,500</v>
      </c>
      <c r="O24" s="26" t="str">
        <f t="shared" si="3"/>
        <v>4200</v>
      </c>
    </row>
    <row r="25" spans="1:15">
      <c r="A25" s="22">
        <v>150865</v>
      </c>
      <c r="B25" s="23" t="s">
        <v>60</v>
      </c>
      <c r="C25" s="23" t="s">
        <v>61</v>
      </c>
      <c r="D25" s="24">
        <v>31279</v>
      </c>
      <c r="E25" s="22" t="s">
        <v>62</v>
      </c>
      <c r="F25" s="23" t="s">
        <v>33</v>
      </c>
      <c r="G25" s="23" t="s">
        <v>115</v>
      </c>
      <c r="H25" s="19">
        <v>90000</v>
      </c>
      <c r="I25" s="23" t="s">
        <v>184</v>
      </c>
      <c r="J25" s="26" t="str">
        <f t="shared" si="0"/>
        <v>Not Applicable</v>
      </c>
      <c r="K25" s="26" t="str">
        <f t="shared" si="1"/>
        <v>No Bonus</v>
      </c>
      <c r="L25" s="26" t="str" cm="1">
        <f t="array" ref="L25">_xlfn.IFS($D25&lt;DATEVALUE("1-1-1980"), "Retired", TRUE,"Working")</f>
        <v>Working</v>
      </c>
      <c r="M25" s="40" t="str" cm="1">
        <f t="array" ref="M25">IFERROR(_xlfn.IFS(OR($G25="Sales",$G25="Marketing")*AND($H25&lt;45000),"25000"),"No Bonus")</f>
        <v>No Bonus</v>
      </c>
      <c r="N25" s="26" t="str">
        <f t="shared" si="2"/>
        <v>No Gift</v>
      </c>
      <c r="O25" s="26" t="str">
        <f t="shared" si="3"/>
        <v>4000</v>
      </c>
    </row>
    <row r="26" spans="1:15">
      <c r="A26" s="22">
        <v>150867</v>
      </c>
      <c r="B26" s="23" t="s">
        <v>63</v>
      </c>
      <c r="C26" s="23" t="s">
        <v>64</v>
      </c>
      <c r="D26" s="24">
        <v>29028</v>
      </c>
      <c r="E26" s="22" t="s">
        <v>62</v>
      </c>
      <c r="F26" s="23" t="s">
        <v>38</v>
      </c>
      <c r="G26" s="23" t="s">
        <v>105</v>
      </c>
      <c r="H26" s="19">
        <v>49000</v>
      </c>
      <c r="I26" s="23" t="s">
        <v>184</v>
      </c>
      <c r="J26" s="26" t="str">
        <f t="shared" si="0"/>
        <v>Eligible for Gift</v>
      </c>
      <c r="K26" s="26" t="str">
        <f t="shared" si="1"/>
        <v>No Bonus</v>
      </c>
      <c r="L26" s="26" t="str" cm="1">
        <f t="array" ref="L26">_xlfn.IFS($D26&lt;DATEVALUE("1-1-1980"), "Retired", TRUE,"Working")</f>
        <v>Retired</v>
      </c>
      <c r="M26" s="40" t="str" cm="1">
        <f t="array" ref="M26">IFERROR(_xlfn.IFS(OR($G26="Sales",$G26="Marketing")*AND($H26&lt;45000),"25000"),"No Bonus")</f>
        <v>No Bonus</v>
      </c>
      <c r="N26" s="26" t="str">
        <f t="shared" si="2"/>
        <v>Amazon Voucher Rs 1,500</v>
      </c>
      <c r="O26" s="26" t="str">
        <f t="shared" si="3"/>
        <v>4000</v>
      </c>
    </row>
    <row r="27" spans="1:15">
      <c r="A27" s="22">
        <v>150874</v>
      </c>
      <c r="B27" s="23" t="s">
        <v>65</v>
      </c>
      <c r="C27" s="23" t="s">
        <v>42</v>
      </c>
      <c r="D27" s="24">
        <v>37890</v>
      </c>
      <c r="E27" s="22" t="s">
        <v>62</v>
      </c>
      <c r="F27" s="23" t="s">
        <v>33</v>
      </c>
      <c r="G27" s="23" t="s">
        <v>106</v>
      </c>
      <c r="H27" s="19">
        <v>27000</v>
      </c>
      <c r="I27" s="23" t="s">
        <v>184</v>
      </c>
      <c r="J27" s="26" t="str">
        <f t="shared" si="0"/>
        <v>Eligible for Gift</v>
      </c>
      <c r="K27" s="26" t="str">
        <f t="shared" si="1"/>
        <v>No Bonus</v>
      </c>
      <c r="L27" s="26" t="str" cm="1">
        <f t="array" ref="L27">_xlfn.IFS($D27&lt;DATEVALUE("1-1-1980"), "Retired", TRUE,"Working")</f>
        <v>Working</v>
      </c>
      <c r="M27" s="40" t="str" cm="1">
        <f t="array" ref="M27">IFERROR(_xlfn.IFS(OR($G27="Sales",$G27="Marketing")*AND($H27&lt;45000),"25000"),"No Bonus")</f>
        <v>25000</v>
      </c>
      <c r="N27" s="26" t="str">
        <f t="shared" si="2"/>
        <v>Amazon Voucher Rs 1,500</v>
      </c>
      <c r="O27" s="26" t="str">
        <f t="shared" si="3"/>
        <v>4000</v>
      </c>
    </row>
    <row r="28" spans="1:15">
      <c r="A28" s="22">
        <v>150881</v>
      </c>
      <c r="B28" s="23" t="s">
        <v>66</v>
      </c>
      <c r="C28" s="23" t="s">
        <v>67</v>
      </c>
      <c r="D28" s="24">
        <v>30337</v>
      </c>
      <c r="E28" s="22" t="s">
        <v>32</v>
      </c>
      <c r="F28" s="23" t="s">
        <v>38</v>
      </c>
      <c r="G28" s="23" t="s">
        <v>107</v>
      </c>
      <c r="H28" s="19">
        <v>92000</v>
      </c>
      <c r="I28" s="23" t="s">
        <v>184</v>
      </c>
      <c r="J28" s="26" t="str">
        <f t="shared" si="0"/>
        <v>Not Applicable</v>
      </c>
      <c r="K28" s="26" t="str">
        <f t="shared" si="1"/>
        <v>No Bonus</v>
      </c>
      <c r="L28" s="26" t="str" cm="1">
        <f t="array" ref="L28">_xlfn.IFS($D28&lt;DATEVALUE("1-1-1980"), "Retired", TRUE,"Working")</f>
        <v>Working</v>
      </c>
      <c r="M28" s="40" t="str" cm="1">
        <f t="array" ref="M28">IFERROR(_xlfn.IFS(OR($G28="Sales",$G28="Marketing")*AND($H28&lt;45000),"25000"),"No Bonus")</f>
        <v>No Bonus</v>
      </c>
      <c r="N28" s="26" t="str">
        <f t="shared" si="2"/>
        <v>Amazon Voucher Rs 1,500</v>
      </c>
      <c r="O28" s="26" t="str">
        <f t="shared" si="3"/>
        <v>4000</v>
      </c>
    </row>
    <row r="29" spans="1:15">
      <c r="A29" s="22">
        <v>150888</v>
      </c>
      <c r="B29" s="23" t="s">
        <v>68</v>
      </c>
      <c r="C29" s="23" t="s">
        <v>61</v>
      </c>
      <c r="D29" s="24">
        <v>29221</v>
      </c>
      <c r="E29" s="22" t="s">
        <v>32</v>
      </c>
      <c r="F29" s="23" t="s">
        <v>33</v>
      </c>
      <c r="G29" s="23" t="s">
        <v>108</v>
      </c>
      <c r="H29" s="19">
        <v>43000</v>
      </c>
      <c r="I29" s="23" t="s">
        <v>185</v>
      </c>
      <c r="J29" s="26" t="str">
        <f t="shared" si="0"/>
        <v>Not Applicable</v>
      </c>
      <c r="K29" s="26" t="str">
        <f t="shared" si="1"/>
        <v>No Bonus</v>
      </c>
      <c r="L29" s="26" t="str" cm="1">
        <f t="array" ref="L29">_xlfn.IFS($D29&lt;DATEVALUE("1-1-1980"), "Retired", TRUE,"Working")</f>
        <v>Working</v>
      </c>
      <c r="M29" s="40" t="str" cm="1">
        <f t="array" ref="M29">IFERROR(_xlfn.IFS(OR($G29="Sales",$G29="Marketing")*AND($H29&lt;45000),"25000"),"No Bonus")</f>
        <v>No Bonus</v>
      </c>
      <c r="N29" s="26" t="str">
        <f t="shared" si="2"/>
        <v>Amazon Voucher Rs 1,500</v>
      </c>
      <c r="O29" s="26" t="str">
        <f t="shared" si="3"/>
        <v>3800</v>
      </c>
    </row>
    <row r="30" spans="1:15">
      <c r="A30" s="22">
        <v>150894</v>
      </c>
      <c r="B30" s="23" t="s">
        <v>69</v>
      </c>
      <c r="C30" s="23" t="s">
        <v>70</v>
      </c>
      <c r="D30" s="24">
        <v>37124</v>
      </c>
      <c r="E30" s="22" t="s">
        <v>32</v>
      </c>
      <c r="F30" s="23" t="s">
        <v>33</v>
      </c>
      <c r="G30" s="23" t="s">
        <v>109</v>
      </c>
      <c r="H30" s="19">
        <v>67000</v>
      </c>
      <c r="I30" s="23" t="s">
        <v>184</v>
      </c>
      <c r="J30" s="26" t="str">
        <f t="shared" si="0"/>
        <v>Not Applicable</v>
      </c>
      <c r="K30" s="26" t="str">
        <f t="shared" si="1"/>
        <v>No Bonus</v>
      </c>
      <c r="L30" s="26" t="str" cm="1">
        <f t="array" ref="L30">_xlfn.IFS($D30&lt;DATEVALUE("1-1-1980"), "Retired", TRUE,"Working")</f>
        <v>Working</v>
      </c>
      <c r="M30" s="40" t="str" cm="1">
        <f t="array" ref="M30">IFERROR(_xlfn.IFS(OR($G30="Sales",$G30="Marketing")*AND($H30&lt;45000),"25000"),"No Bonus")</f>
        <v>No Bonus</v>
      </c>
      <c r="N30" s="26" t="str">
        <f t="shared" si="2"/>
        <v>Amazon Voucher Rs 1,500</v>
      </c>
      <c r="O30" s="26" t="str">
        <f t="shared" si="3"/>
        <v>4000</v>
      </c>
    </row>
    <row r="31" spans="1:15">
      <c r="A31" s="22">
        <v>150899</v>
      </c>
      <c r="B31" s="23" t="s">
        <v>71</v>
      </c>
      <c r="C31" s="23" t="s">
        <v>72</v>
      </c>
      <c r="D31" s="24">
        <v>37400</v>
      </c>
      <c r="E31" s="22" t="s">
        <v>32</v>
      </c>
      <c r="F31" s="23" t="s">
        <v>33</v>
      </c>
      <c r="G31" s="23" t="s">
        <v>110</v>
      </c>
      <c r="H31" s="19">
        <v>50000</v>
      </c>
      <c r="I31" s="23" t="s">
        <v>184</v>
      </c>
      <c r="J31" s="26" t="str">
        <f t="shared" si="0"/>
        <v>Not Applicable</v>
      </c>
      <c r="K31" s="26" t="str">
        <f t="shared" si="1"/>
        <v>No Bonus</v>
      </c>
      <c r="L31" s="26" t="str" cm="1">
        <f t="array" ref="L31">_xlfn.IFS($D31&lt;DATEVALUE("1-1-1980"), "Retired", TRUE,"Working")</f>
        <v>Working</v>
      </c>
      <c r="M31" s="40" t="str" cm="1">
        <f t="array" ref="M31">IFERROR(_xlfn.IFS(OR($G31="Sales",$G31="Marketing")*AND($H31&lt;45000),"25000"),"No Bonus")</f>
        <v>No Bonus</v>
      </c>
      <c r="N31" s="26" t="str">
        <f t="shared" si="2"/>
        <v>Amazon Voucher Rs 1,500</v>
      </c>
      <c r="O31" s="26" t="str">
        <f t="shared" si="3"/>
        <v>4000</v>
      </c>
    </row>
    <row r="32" spans="1:15">
      <c r="A32" s="22">
        <v>150901</v>
      </c>
      <c r="B32" s="23" t="s">
        <v>73</v>
      </c>
      <c r="C32" s="23" t="s">
        <v>74</v>
      </c>
      <c r="D32" s="24">
        <v>32946</v>
      </c>
      <c r="E32" s="22" t="s">
        <v>62</v>
      </c>
      <c r="F32" s="23" t="s">
        <v>33</v>
      </c>
      <c r="G32" s="23" t="s">
        <v>24</v>
      </c>
      <c r="H32" s="19">
        <v>53000</v>
      </c>
      <c r="I32" s="23" t="s">
        <v>186</v>
      </c>
      <c r="J32" s="26" t="str">
        <f t="shared" si="0"/>
        <v>Not Applicable</v>
      </c>
      <c r="K32" s="26" t="str">
        <f t="shared" si="1"/>
        <v>No Bonus</v>
      </c>
      <c r="L32" s="26" t="str" cm="1">
        <f t="array" ref="L32">_xlfn.IFS($D32&lt;DATEVALUE("1-1-1980"), "Retired", TRUE,"Working")</f>
        <v>Working</v>
      </c>
      <c r="M32" s="40" t="str" cm="1">
        <f t="array" ref="M32">IFERROR(_xlfn.IFS(OR($G32="Sales",$G32="Marketing")*AND($H32&lt;45000),"25000"),"No Bonus")</f>
        <v>No Bonus</v>
      </c>
      <c r="N32" s="26" t="str">
        <f t="shared" si="2"/>
        <v>Amazon Voucher Rs 1,500</v>
      </c>
      <c r="O32" s="26" t="str">
        <f t="shared" si="3"/>
        <v>4200</v>
      </c>
    </row>
    <row r="33" spans="1:15">
      <c r="A33" s="22">
        <v>150905</v>
      </c>
      <c r="B33" s="23" t="s">
        <v>75</v>
      </c>
      <c r="C33" s="23" t="s">
        <v>76</v>
      </c>
      <c r="D33" s="24">
        <v>30819</v>
      </c>
      <c r="E33" s="22" t="s">
        <v>62</v>
      </c>
      <c r="F33" s="23" t="s">
        <v>38</v>
      </c>
      <c r="G33" s="23" t="s">
        <v>111</v>
      </c>
      <c r="H33" s="19">
        <v>62000</v>
      </c>
      <c r="I33" s="23" t="s">
        <v>186</v>
      </c>
      <c r="J33" s="26" t="str">
        <f t="shared" si="0"/>
        <v>Not Applicable</v>
      </c>
      <c r="K33" s="26" t="str">
        <f t="shared" si="1"/>
        <v>No Bonus</v>
      </c>
      <c r="L33" s="26" t="str" cm="1">
        <f t="array" ref="L33">_xlfn.IFS($D33&lt;DATEVALUE("1-1-1980"), "Retired", TRUE,"Working")</f>
        <v>Working</v>
      </c>
      <c r="M33" s="40" t="str" cm="1">
        <f t="array" ref="M33">IFERROR(_xlfn.IFS(OR($G33="Sales",$G33="Marketing")*AND($H33&lt;45000),"25000"),"No Bonus")</f>
        <v>No Bonus</v>
      </c>
      <c r="N33" s="26" t="str">
        <f t="shared" si="2"/>
        <v>Amazon Voucher Rs 1,500</v>
      </c>
      <c r="O33" s="26" t="str">
        <f t="shared" si="3"/>
        <v>4200</v>
      </c>
    </row>
    <row r="34" spans="1:15">
      <c r="A34" s="22">
        <v>150912</v>
      </c>
      <c r="B34" s="23" t="s">
        <v>77</v>
      </c>
      <c r="C34" s="23" t="s">
        <v>78</v>
      </c>
      <c r="D34" s="24">
        <v>37629</v>
      </c>
      <c r="E34" s="22" t="s">
        <v>62</v>
      </c>
      <c r="F34" s="23" t="s">
        <v>33</v>
      </c>
      <c r="G34" s="23" t="s">
        <v>112</v>
      </c>
      <c r="H34" s="19">
        <v>81000</v>
      </c>
      <c r="I34" s="23" t="s">
        <v>184</v>
      </c>
      <c r="J34" s="26" t="str">
        <f t="shared" si="0"/>
        <v>Not Applicable</v>
      </c>
      <c r="K34" s="26" t="str">
        <f t="shared" si="1"/>
        <v>No Bonus</v>
      </c>
      <c r="L34" s="26" t="str" cm="1">
        <f t="array" ref="L34">_xlfn.IFS($D34&lt;DATEVALUE("1-1-1980"), "Retired", TRUE,"Working")</f>
        <v>Working</v>
      </c>
      <c r="M34" s="40" t="str" cm="1">
        <f t="array" ref="M34">IFERROR(_xlfn.IFS(OR($G34="Sales",$G34="Marketing")*AND($H34&lt;45000),"25000"),"No Bonus")</f>
        <v>No Bonus</v>
      </c>
      <c r="N34" s="26" t="str">
        <f t="shared" si="2"/>
        <v>Amazon Voucher Rs 1,500</v>
      </c>
      <c r="O34" s="26" t="str">
        <f t="shared" si="3"/>
        <v>4000</v>
      </c>
    </row>
    <row r="35" spans="1:15">
      <c r="A35" s="22">
        <v>150921</v>
      </c>
      <c r="B35" s="23" t="s">
        <v>79</v>
      </c>
      <c r="C35" s="23" t="s">
        <v>80</v>
      </c>
      <c r="D35" s="24">
        <v>38092</v>
      </c>
      <c r="E35" s="22" t="s">
        <v>32</v>
      </c>
      <c r="F35" s="23" t="s">
        <v>33</v>
      </c>
      <c r="G35" s="23" t="s">
        <v>105</v>
      </c>
      <c r="H35" s="19">
        <v>19000</v>
      </c>
      <c r="I35" s="23" t="s">
        <v>185</v>
      </c>
      <c r="J35" s="26" t="str">
        <f t="shared" si="0"/>
        <v>Not Applicable</v>
      </c>
      <c r="K35" s="26" t="str">
        <f t="shared" si="1"/>
        <v>No Bonus</v>
      </c>
      <c r="L35" s="26" t="str" cm="1">
        <f t="array" ref="L35">_xlfn.IFS($D35&lt;DATEVALUE("1-1-1980"), "Retired", TRUE,"Working")</f>
        <v>Working</v>
      </c>
      <c r="M35" s="40" t="str" cm="1">
        <f t="array" ref="M35">IFERROR(_xlfn.IFS(OR($G35="Sales",$G35="Marketing")*AND($H35&lt;45000),"25000"),"No Bonus")</f>
        <v>No Bonus</v>
      </c>
      <c r="N35" s="26" t="str">
        <f t="shared" si="2"/>
        <v>Amazon Voucher Rs 1,500</v>
      </c>
      <c r="O35" s="26" t="str">
        <f t="shared" si="3"/>
        <v>3800</v>
      </c>
    </row>
    <row r="36" spans="1:15">
      <c r="A36" s="22">
        <v>150929</v>
      </c>
      <c r="B36" s="23" t="s">
        <v>81</v>
      </c>
      <c r="C36" s="23" t="s">
        <v>82</v>
      </c>
      <c r="D36" s="24">
        <v>26739</v>
      </c>
      <c r="E36" s="22" t="s">
        <v>32</v>
      </c>
      <c r="F36" s="23" t="s">
        <v>33</v>
      </c>
      <c r="G36" s="23" t="s">
        <v>106</v>
      </c>
      <c r="H36" s="19">
        <v>58000</v>
      </c>
      <c r="I36" s="23" t="s">
        <v>184</v>
      </c>
      <c r="J36" s="26" t="str">
        <f t="shared" si="0"/>
        <v>Not Applicable</v>
      </c>
      <c r="K36" s="26" t="str">
        <f t="shared" si="1"/>
        <v>No Bonus</v>
      </c>
      <c r="L36" s="26" t="str" cm="1">
        <f t="array" ref="L36">_xlfn.IFS($D36&lt;DATEVALUE("1-1-1980"), "Retired", TRUE,"Working")</f>
        <v>Retired</v>
      </c>
      <c r="M36" s="40" t="str" cm="1">
        <f t="array" ref="M36">IFERROR(_xlfn.IFS(OR($G36="Sales",$G36="Marketing")*AND($H36&lt;45000),"25000"),"No Bonus")</f>
        <v>No Bonus</v>
      </c>
      <c r="N36" s="26" t="str">
        <f t="shared" si="2"/>
        <v>Amazon Voucher Rs 1,500</v>
      </c>
      <c r="O36" s="26" t="str">
        <f t="shared" si="3"/>
        <v>4000</v>
      </c>
    </row>
    <row r="37" spans="1:15">
      <c r="A37" s="22">
        <v>150930</v>
      </c>
      <c r="B37" s="23" t="s">
        <v>52</v>
      </c>
      <c r="C37" s="23" t="s">
        <v>83</v>
      </c>
      <c r="D37" s="24">
        <v>37027</v>
      </c>
      <c r="E37" s="22" t="s">
        <v>32</v>
      </c>
      <c r="F37" s="23" t="s">
        <v>33</v>
      </c>
      <c r="G37" s="23" t="s">
        <v>107</v>
      </c>
      <c r="H37" s="19">
        <v>82000</v>
      </c>
      <c r="I37" s="23" t="s">
        <v>184</v>
      </c>
      <c r="J37" s="26" t="str">
        <f t="shared" si="0"/>
        <v>Not Applicable</v>
      </c>
      <c r="K37" s="26" t="str">
        <f t="shared" si="1"/>
        <v>No Bonus</v>
      </c>
      <c r="L37" s="26" t="str" cm="1">
        <f t="array" ref="L37">_xlfn.IFS($D37&lt;DATEVALUE("1-1-1980"), "Retired", TRUE,"Working")</f>
        <v>Working</v>
      </c>
      <c r="M37" s="40" t="str" cm="1">
        <f t="array" ref="M37">IFERROR(_xlfn.IFS(OR($G37="Sales",$G37="Marketing")*AND($H37&lt;45000),"25000"),"No Bonus")</f>
        <v>No Bonus</v>
      </c>
      <c r="N37" s="26" t="str">
        <f t="shared" si="2"/>
        <v>Amazon Voucher Rs 1,500</v>
      </c>
      <c r="O37" s="26" t="str">
        <f t="shared" si="3"/>
        <v>4000</v>
      </c>
    </row>
    <row r="38" spans="1:15">
      <c r="A38" s="22">
        <v>150937</v>
      </c>
      <c r="B38" s="23" t="s">
        <v>54</v>
      </c>
      <c r="C38" s="23" t="s">
        <v>84</v>
      </c>
      <c r="D38" s="24">
        <v>24700</v>
      </c>
      <c r="E38" s="22" t="s">
        <v>32</v>
      </c>
      <c r="F38" s="23" t="s">
        <v>33</v>
      </c>
      <c r="G38" s="23" t="s">
        <v>108</v>
      </c>
      <c r="H38" s="19">
        <v>37000</v>
      </c>
      <c r="I38" s="23" t="s">
        <v>183</v>
      </c>
      <c r="J38" s="26" t="str">
        <f t="shared" si="0"/>
        <v>Not Applicable</v>
      </c>
      <c r="K38" s="26" t="str">
        <f t="shared" si="1"/>
        <v>No Bonus</v>
      </c>
      <c r="L38" s="26" t="str" cm="1">
        <f t="array" ref="L38">_xlfn.IFS($D38&lt;DATEVALUE("1-1-1980"), "Retired", TRUE,"Working")</f>
        <v>Retired</v>
      </c>
      <c r="M38" s="40" t="str" cm="1">
        <f t="array" ref="M38">IFERROR(_xlfn.IFS(OR($G38="Sales",$G38="Marketing")*AND($H38&lt;45000),"25000"),"No Bonus")</f>
        <v>No Bonus</v>
      </c>
      <c r="N38" s="26" t="str">
        <f t="shared" si="2"/>
        <v>Amazon Voucher Rs 1,500</v>
      </c>
      <c r="O38" s="26" t="str">
        <f t="shared" si="3"/>
        <v>5000</v>
      </c>
    </row>
    <row r="39" spans="1:15">
      <c r="A39" s="22">
        <v>150940</v>
      </c>
      <c r="B39" s="23" t="s">
        <v>85</v>
      </c>
      <c r="C39" s="23" t="s">
        <v>86</v>
      </c>
      <c r="D39" s="24">
        <v>26906</v>
      </c>
      <c r="E39" s="22" t="s">
        <v>32</v>
      </c>
      <c r="F39" s="23" t="s">
        <v>38</v>
      </c>
      <c r="G39" s="23" t="s">
        <v>109</v>
      </c>
      <c r="H39" s="19">
        <v>87000</v>
      </c>
      <c r="I39" s="23" t="s">
        <v>186</v>
      </c>
      <c r="J39" s="26" t="str">
        <f t="shared" si="0"/>
        <v>Not Applicable</v>
      </c>
      <c r="K39" s="26" t="str">
        <f t="shared" si="1"/>
        <v>No Bonus</v>
      </c>
      <c r="L39" s="26" t="str" cm="1">
        <f t="array" ref="L39">_xlfn.IFS($D39&lt;DATEVALUE("1-1-1980"), "Retired", TRUE,"Working")</f>
        <v>Retired</v>
      </c>
      <c r="M39" s="40" t="str" cm="1">
        <f t="array" ref="M39">IFERROR(_xlfn.IFS(OR($G39="Sales",$G39="Marketing")*AND($H39&lt;45000),"25000"),"No Bonus")</f>
        <v>No Bonus</v>
      </c>
      <c r="N39" s="26" t="str">
        <f t="shared" si="2"/>
        <v>Amazon Voucher Rs 1,500</v>
      </c>
      <c r="O39" s="26" t="str">
        <f t="shared" si="3"/>
        <v>4200</v>
      </c>
    </row>
    <row r="40" spans="1:15">
      <c r="A40" s="22">
        <v>150947</v>
      </c>
      <c r="B40" s="23" t="s">
        <v>87</v>
      </c>
      <c r="C40" s="23" t="s">
        <v>88</v>
      </c>
      <c r="D40" s="24">
        <v>33449</v>
      </c>
      <c r="E40" s="22" t="s">
        <v>62</v>
      </c>
      <c r="F40" s="23" t="s">
        <v>33</v>
      </c>
      <c r="G40" s="23" t="s">
        <v>110</v>
      </c>
      <c r="H40" s="19">
        <v>85000</v>
      </c>
      <c r="I40" s="23" t="s">
        <v>186</v>
      </c>
      <c r="J40" s="26" t="str">
        <f t="shared" si="0"/>
        <v>Not Applicable</v>
      </c>
      <c r="K40" s="26" t="str">
        <f t="shared" si="1"/>
        <v>No Bonus</v>
      </c>
      <c r="L40" s="26" t="str" cm="1">
        <f t="array" ref="L40">_xlfn.IFS($D40&lt;DATEVALUE("1-1-1980"), "Retired", TRUE,"Working")</f>
        <v>Working</v>
      </c>
      <c r="M40" s="40" t="str" cm="1">
        <f t="array" ref="M40">IFERROR(_xlfn.IFS(OR($G40="Sales",$G40="Marketing")*AND($H40&lt;45000),"25000"),"No Bonus")</f>
        <v>No Bonus</v>
      </c>
      <c r="N40" s="26" t="str">
        <f t="shared" si="2"/>
        <v>Amazon Voucher Rs 1,500</v>
      </c>
      <c r="O40" s="26" t="str">
        <f t="shared" si="3"/>
        <v>4200</v>
      </c>
    </row>
    <row r="41" spans="1:15">
      <c r="A41" s="22">
        <v>150954</v>
      </c>
      <c r="B41" s="23" t="s">
        <v>89</v>
      </c>
      <c r="C41" s="23" t="s">
        <v>42</v>
      </c>
      <c r="D41" s="24">
        <v>35495</v>
      </c>
      <c r="E41" s="22" t="s">
        <v>62</v>
      </c>
      <c r="F41" s="23" t="s">
        <v>33</v>
      </c>
      <c r="G41" s="23" t="s">
        <v>24</v>
      </c>
      <c r="H41" s="19">
        <v>57000</v>
      </c>
      <c r="I41" s="23" t="s">
        <v>184</v>
      </c>
      <c r="J41" s="26" t="str">
        <f t="shared" si="0"/>
        <v>Not Applicable</v>
      </c>
      <c r="K41" s="26" t="str">
        <f t="shared" si="1"/>
        <v>No Bonus</v>
      </c>
      <c r="L41" s="26" t="str" cm="1">
        <f t="array" ref="L41">_xlfn.IFS($D41&lt;DATEVALUE("1-1-1980"), "Retired", TRUE,"Working")</f>
        <v>Working</v>
      </c>
      <c r="M41" s="40" t="str" cm="1">
        <f t="array" ref="M41">IFERROR(_xlfn.IFS(OR($G41="Sales",$G41="Marketing")*AND($H41&lt;45000),"25000"),"No Bonus")</f>
        <v>No Bonus</v>
      </c>
      <c r="N41" s="26" t="str">
        <f t="shared" si="2"/>
        <v>Amazon Voucher Rs 1,500</v>
      </c>
      <c r="O41" s="26" t="str">
        <f t="shared" si="3"/>
        <v>4000</v>
      </c>
    </row>
    <row r="42" spans="1:15">
      <c r="A42" s="22">
        <v>150962</v>
      </c>
      <c r="B42" s="23" t="s">
        <v>90</v>
      </c>
      <c r="C42" s="23" t="s">
        <v>42</v>
      </c>
      <c r="D42" s="24">
        <v>37773</v>
      </c>
      <c r="E42" s="22" t="s">
        <v>62</v>
      </c>
      <c r="F42" s="23" t="s">
        <v>33</v>
      </c>
      <c r="G42" s="23" t="s">
        <v>116</v>
      </c>
      <c r="H42" s="19">
        <v>87000</v>
      </c>
      <c r="I42" s="23" t="s">
        <v>184</v>
      </c>
      <c r="J42" s="26" t="str">
        <f t="shared" si="0"/>
        <v>Not Applicable</v>
      </c>
      <c r="K42" s="26" t="str">
        <f t="shared" si="1"/>
        <v>No Bonus</v>
      </c>
      <c r="L42" s="26" t="str" cm="1">
        <f t="array" ref="L42">_xlfn.IFS($D42&lt;DATEVALUE("1-1-1980"), "Retired", TRUE,"Working")</f>
        <v>Working</v>
      </c>
      <c r="M42" s="40" t="str" cm="1">
        <f t="array" ref="M42">IFERROR(_xlfn.IFS(OR($G42="Sales",$G42="Marketing")*AND($H42&lt;45000),"25000"),"No Bonus")</f>
        <v>No Bonus</v>
      </c>
      <c r="N42" s="26" t="str">
        <f t="shared" si="2"/>
        <v>No Gift</v>
      </c>
      <c r="O42" s="26" t="str">
        <f t="shared" si="3"/>
        <v>4000</v>
      </c>
    </row>
    <row r="43" spans="1:15">
      <c r="A43" s="22">
        <v>150968</v>
      </c>
      <c r="B43" s="23" t="s">
        <v>91</v>
      </c>
      <c r="C43" s="23" t="s">
        <v>92</v>
      </c>
      <c r="D43" s="24">
        <v>37208</v>
      </c>
      <c r="E43" s="22" t="s">
        <v>32</v>
      </c>
      <c r="F43" s="23" t="s">
        <v>33</v>
      </c>
      <c r="G43" s="23" t="s">
        <v>112</v>
      </c>
      <c r="H43" s="19">
        <v>65000</v>
      </c>
      <c r="I43" s="23" t="s">
        <v>186</v>
      </c>
      <c r="J43" s="26" t="str">
        <f t="shared" si="0"/>
        <v>Not Applicable</v>
      </c>
      <c r="K43" s="26" t="str">
        <f t="shared" si="1"/>
        <v>No Bonus</v>
      </c>
      <c r="L43" s="26" t="str" cm="1">
        <f t="array" ref="L43">_xlfn.IFS($D43&lt;DATEVALUE("1-1-1980"), "Retired", TRUE,"Working")</f>
        <v>Working</v>
      </c>
      <c r="M43" s="40" t="str" cm="1">
        <f t="array" ref="M43">IFERROR(_xlfn.IFS(OR($G43="Sales",$G43="Marketing")*AND($H43&lt;45000),"25000"),"No Bonus")</f>
        <v>No Bonus</v>
      </c>
      <c r="N43" s="26" t="str">
        <f t="shared" si="2"/>
        <v>Amazon Voucher Rs 1,500</v>
      </c>
      <c r="O43" s="26" t="str">
        <f t="shared" si="3"/>
        <v>4200</v>
      </c>
    </row>
    <row r="44" spans="1:15">
      <c r="A44" s="22">
        <v>150975</v>
      </c>
      <c r="B44" s="23" t="s">
        <v>93</v>
      </c>
      <c r="C44" s="23" t="s">
        <v>94</v>
      </c>
      <c r="D44" s="24">
        <v>31478</v>
      </c>
      <c r="E44" s="22" t="s">
        <v>32</v>
      </c>
      <c r="F44" s="23" t="s">
        <v>33</v>
      </c>
      <c r="G44" s="23" t="s">
        <v>105</v>
      </c>
      <c r="H44" s="19">
        <v>83000</v>
      </c>
      <c r="I44" s="23" t="s">
        <v>183</v>
      </c>
      <c r="J44" s="26" t="str">
        <f t="shared" si="0"/>
        <v>Not Applicable</v>
      </c>
      <c r="K44" s="26" t="str">
        <f t="shared" si="1"/>
        <v>No Bonus</v>
      </c>
      <c r="L44" s="26" t="str" cm="1">
        <f t="array" ref="L44">_xlfn.IFS($D44&lt;DATEVALUE("1-1-1980"), "Retired", TRUE,"Working")</f>
        <v>Working</v>
      </c>
      <c r="M44" s="40" t="str" cm="1">
        <f t="array" ref="M44">IFERROR(_xlfn.IFS(OR($G44="Sales",$G44="Marketing")*AND($H44&lt;45000),"25000"),"No Bonus")</f>
        <v>No Bonus</v>
      </c>
      <c r="N44" s="26" t="str">
        <f t="shared" si="2"/>
        <v>Amazon Voucher Rs 1,500</v>
      </c>
      <c r="O44" s="26" t="str">
        <f t="shared" si="3"/>
        <v>5000</v>
      </c>
    </row>
    <row r="45" spans="1:15">
      <c r="A45" s="22">
        <v>150982</v>
      </c>
      <c r="B45" s="23" t="s">
        <v>95</v>
      </c>
      <c r="C45" s="23" t="s">
        <v>96</v>
      </c>
      <c r="D45" s="24">
        <v>35574</v>
      </c>
      <c r="E45" s="22" t="s">
        <v>32</v>
      </c>
      <c r="F45" s="23" t="s">
        <v>33</v>
      </c>
      <c r="G45" s="23" t="s">
        <v>106</v>
      </c>
      <c r="H45" s="19">
        <v>47000</v>
      </c>
      <c r="I45" s="23" t="s">
        <v>183</v>
      </c>
      <c r="J45" s="26" t="str">
        <f t="shared" si="0"/>
        <v>Not Applicable</v>
      </c>
      <c r="K45" s="26" t="str">
        <f t="shared" si="1"/>
        <v>No Bonus</v>
      </c>
      <c r="L45" s="26" t="str" cm="1">
        <f t="array" ref="L45">_xlfn.IFS($D45&lt;DATEVALUE("1-1-1980"), "Retired", TRUE,"Working")</f>
        <v>Working</v>
      </c>
      <c r="M45" s="40" t="str" cm="1">
        <f t="array" ref="M45">IFERROR(_xlfn.IFS(OR($G45="Sales",$G45="Marketing")*AND($H45&lt;45000),"25000"),"No Bonus")</f>
        <v>No Bonus</v>
      </c>
      <c r="N45" s="26" t="str">
        <f t="shared" si="2"/>
        <v>Amazon Voucher Rs 1,500</v>
      </c>
      <c r="O45" s="26" t="str">
        <f t="shared" si="3"/>
        <v>5000</v>
      </c>
    </row>
    <row r="46" spans="1:15">
      <c r="A46" s="22">
        <v>150989</v>
      </c>
      <c r="B46" s="23" t="s">
        <v>97</v>
      </c>
      <c r="C46" s="23" t="s">
        <v>98</v>
      </c>
      <c r="D46" s="24">
        <v>33113</v>
      </c>
      <c r="E46" s="22" t="s">
        <v>32</v>
      </c>
      <c r="F46" s="23" t="s">
        <v>33</v>
      </c>
      <c r="G46" s="23" t="s">
        <v>107</v>
      </c>
      <c r="H46" s="19">
        <v>45000</v>
      </c>
      <c r="I46" s="23" t="s">
        <v>184</v>
      </c>
      <c r="J46" s="26" t="str">
        <f t="shared" si="0"/>
        <v>Not Applicable</v>
      </c>
      <c r="K46" s="26" t="str">
        <f t="shared" si="1"/>
        <v>No Bonus</v>
      </c>
      <c r="L46" s="26" t="str" cm="1">
        <f t="array" ref="L46">_xlfn.IFS($D46&lt;DATEVALUE("1-1-1980"), "Retired", TRUE,"Working")</f>
        <v>Working</v>
      </c>
      <c r="M46" s="40" t="str" cm="1">
        <f t="array" ref="M46">IFERROR(_xlfn.IFS(OR($G46="Sales",$G46="Marketing")*AND($H46&lt;45000),"25000"),"No Bonus")</f>
        <v>No Bonus</v>
      </c>
      <c r="N46" s="26" t="str">
        <f t="shared" si="2"/>
        <v>Amazon Voucher Rs 1,500</v>
      </c>
      <c r="O46" s="26" t="str">
        <f t="shared" si="3"/>
        <v>4000</v>
      </c>
    </row>
    <row r="47" spans="1:15">
      <c r="A47" s="22">
        <v>150990</v>
      </c>
      <c r="B47" s="23" t="s">
        <v>99</v>
      </c>
      <c r="C47" s="23" t="s">
        <v>98</v>
      </c>
      <c r="D47" s="24">
        <v>36400</v>
      </c>
      <c r="E47" s="22" t="s">
        <v>32</v>
      </c>
      <c r="F47" s="23" t="s">
        <v>33</v>
      </c>
      <c r="G47" s="23" t="s">
        <v>108</v>
      </c>
      <c r="H47" s="19">
        <v>77000</v>
      </c>
      <c r="I47" s="23" t="s">
        <v>185</v>
      </c>
      <c r="J47" s="26" t="str">
        <f t="shared" si="0"/>
        <v>Not Applicable</v>
      </c>
      <c r="K47" s="26" t="str">
        <f t="shared" si="1"/>
        <v>No Bonus</v>
      </c>
      <c r="L47" s="26" t="str" cm="1">
        <f t="array" ref="L47">_xlfn.IFS($D47&lt;DATEVALUE("1-1-1980"), "Retired", TRUE,"Working")</f>
        <v>Working</v>
      </c>
      <c r="M47" s="40" t="str" cm="1">
        <f t="array" ref="M47">IFERROR(_xlfn.IFS(OR($G47="Sales",$G47="Marketing")*AND($H47&lt;45000),"25000"),"No Bonus")</f>
        <v>No Bonus</v>
      </c>
      <c r="N47" s="26" t="str">
        <f t="shared" si="2"/>
        <v>Amazon Voucher Rs 1,500</v>
      </c>
      <c r="O47" s="26" t="str">
        <f t="shared" si="3"/>
        <v>3800</v>
      </c>
    </row>
    <row r="48" spans="1:15">
      <c r="A48" s="22">
        <v>150995</v>
      </c>
      <c r="B48" s="23" t="s">
        <v>100</v>
      </c>
      <c r="C48" s="23" t="s">
        <v>101</v>
      </c>
      <c r="D48" s="24">
        <v>35330</v>
      </c>
      <c r="E48" s="22" t="s">
        <v>32</v>
      </c>
      <c r="F48" s="23" t="s">
        <v>33</v>
      </c>
      <c r="G48" s="23" t="s">
        <v>109</v>
      </c>
      <c r="H48" s="19">
        <v>15000</v>
      </c>
      <c r="I48" s="23" t="s">
        <v>183</v>
      </c>
      <c r="J48" s="26" t="str">
        <f t="shared" si="0"/>
        <v>Not Applicable</v>
      </c>
      <c r="K48" s="26" t="str">
        <f t="shared" si="1"/>
        <v>No Bonus</v>
      </c>
      <c r="L48" s="26" t="str" cm="1">
        <f t="array" ref="L48">_xlfn.IFS($D48&lt;DATEVALUE("1-1-1980"), "Retired", TRUE,"Working")</f>
        <v>Working</v>
      </c>
      <c r="M48" s="40" t="str" cm="1">
        <f t="array" ref="M48">IFERROR(_xlfn.IFS(OR($G48="Sales",$G48="Marketing")*AND($H48&lt;45000),"25000"),"No Bonus")</f>
        <v>No Bonus</v>
      </c>
      <c r="N48" s="26" t="str">
        <f t="shared" si="2"/>
        <v>Amazon Voucher Rs 1,500</v>
      </c>
      <c r="O48" s="26" t="str">
        <f t="shared" si="3"/>
        <v>5000</v>
      </c>
    </row>
    <row r="49" spans="7:7">
      <c r="G49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CDBFC-3CFF-4DD7-A1A2-6FF9256F5EB0}">
  <dimension ref="A1:H53"/>
  <sheetViews>
    <sheetView showGridLines="0" tabSelected="1" workbookViewId="0">
      <selection activeCell="D13" sqref="D13"/>
    </sheetView>
  </sheetViews>
  <sheetFormatPr defaultRowHeight="14.4"/>
  <cols>
    <col min="1" max="1" width="20.21875" style="19" customWidth="1"/>
    <col min="2" max="2" width="22.6640625" style="19" customWidth="1"/>
    <col min="3" max="3" width="45.21875" style="19" customWidth="1"/>
    <col min="4" max="4" width="35.5546875" customWidth="1"/>
  </cols>
  <sheetData>
    <row r="1" spans="1:8">
      <c r="A1" s="28" t="s">
        <v>121</v>
      </c>
      <c r="B1" s="29"/>
      <c r="C1" s="30"/>
    </row>
    <row r="2" spans="1:8">
      <c r="A2" s="31"/>
      <c r="B2" s="32"/>
      <c r="C2" s="32"/>
    </row>
    <row r="3" spans="1:8">
      <c r="A3" s="33" t="s">
        <v>122</v>
      </c>
      <c r="B3" s="33" t="s">
        <v>123</v>
      </c>
      <c r="C3" s="33" t="s">
        <v>124</v>
      </c>
    </row>
    <row r="4" spans="1:8">
      <c r="A4" s="34" t="s">
        <v>125</v>
      </c>
      <c r="B4" s="34">
        <v>62</v>
      </c>
      <c r="C4" s="35" t="str">
        <f>IF(B4&lt;=40,"Grade F",IF(AND(B4&gt;40,B4&lt;=50),"Grade D",IF(AND(B4&gt;50,B4&lt;=79),"GradeC",IF(AND(B4&gt;79,B4&lt;=89),"Grade B","Grade A"))))</f>
        <v>GradeC</v>
      </c>
      <c r="D4" s="42"/>
      <c r="F4" s="33" t="s">
        <v>126</v>
      </c>
      <c r="G4" s="33" t="s">
        <v>127</v>
      </c>
      <c r="H4" s="33" t="s">
        <v>128</v>
      </c>
    </row>
    <row r="5" spans="1:8">
      <c r="A5" s="34" t="s">
        <v>129</v>
      </c>
      <c r="B5" s="34">
        <v>92</v>
      </c>
      <c r="C5" s="35" t="str">
        <f t="shared" ref="C5:C53" si="0">IF(B5&lt;=40,"Grade F",IF(AND(B5&gt;40,B5&lt;=50),"Grade D",IF(AND(B5&gt;50,B5&lt;=79),"GradeC",IF(AND(B5&gt;79,B5&lt;=89),"Grade B","Grade A"))))</f>
        <v>Grade A</v>
      </c>
      <c r="F5" s="36">
        <v>90</v>
      </c>
      <c r="G5" s="36">
        <v>100</v>
      </c>
      <c r="H5" s="37" t="s">
        <v>130</v>
      </c>
    </row>
    <row r="6" spans="1:8">
      <c r="A6" s="34" t="s">
        <v>131</v>
      </c>
      <c r="B6" s="34">
        <v>52</v>
      </c>
      <c r="C6" s="35" t="str">
        <f t="shared" si="0"/>
        <v>GradeC</v>
      </c>
      <c r="F6" s="38">
        <v>80</v>
      </c>
      <c r="G6" s="38">
        <v>89</v>
      </c>
      <c r="H6" s="39" t="s">
        <v>132</v>
      </c>
    </row>
    <row r="7" spans="1:8">
      <c r="A7" s="34" t="s">
        <v>133</v>
      </c>
      <c r="B7" s="34">
        <v>60</v>
      </c>
      <c r="C7" s="35" t="str">
        <f t="shared" si="0"/>
        <v>GradeC</v>
      </c>
      <c r="F7" s="38">
        <v>51</v>
      </c>
      <c r="G7" s="38">
        <v>79</v>
      </c>
      <c r="H7" s="39" t="s">
        <v>86</v>
      </c>
    </row>
    <row r="8" spans="1:8">
      <c r="A8" s="34" t="s">
        <v>134</v>
      </c>
      <c r="B8" s="34">
        <v>81</v>
      </c>
      <c r="C8" s="35" t="str">
        <f t="shared" si="0"/>
        <v>Grade B</v>
      </c>
      <c r="F8" s="38">
        <v>41</v>
      </c>
      <c r="G8" s="38">
        <v>50</v>
      </c>
      <c r="H8" s="39" t="s">
        <v>69</v>
      </c>
    </row>
    <row r="9" spans="1:8">
      <c r="A9" s="34" t="s">
        <v>135</v>
      </c>
      <c r="B9" s="34">
        <v>66</v>
      </c>
      <c r="C9" s="35" t="str">
        <f t="shared" si="0"/>
        <v>GradeC</v>
      </c>
      <c r="F9" s="38">
        <v>0</v>
      </c>
      <c r="G9" s="38">
        <v>40</v>
      </c>
      <c r="H9" s="39" t="s">
        <v>136</v>
      </c>
    </row>
    <row r="10" spans="1:8">
      <c r="A10" s="34" t="s">
        <v>137</v>
      </c>
      <c r="B10" s="34">
        <v>63</v>
      </c>
      <c r="C10" s="35" t="str">
        <f t="shared" si="0"/>
        <v>GradeC</v>
      </c>
    </row>
    <row r="11" spans="1:8">
      <c r="A11" s="34" t="s">
        <v>138</v>
      </c>
      <c r="B11" s="34">
        <v>100</v>
      </c>
      <c r="C11" s="35" t="str">
        <f t="shared" si="0"/>
        <v>Grade A</v>
      </c>
    </row>
    <row r="12" spans="1:8">
      <c r="A12" s="34" t="s">
        <v>139</v>
      </c>
      <c r="B12" s="34">
        <v>46</v>
      </c>
      <c r="C12" s="35" t="str">
        <f t="shared" si="0"/>
        <v>Grade D</v>
      </c>
    </row>
    <row r="13" spans="1:8">
      <c r="A13" s="34" t="s">
        <v>140</v>
      </c>
      <c r="B13" s="34">
        <v>87</v>
      </c>
      <c r="C13" s="35" t="str">
        <f t="shared" si="0"/>
        <v>Grade B</v>
      </c>
    </row>
    <row r="14" spans="1:8">
      <c r="A14" s="34" t="s">
        <v>141</v>
      </c>
      <c r="B14" s="34">
        <v>93</v>
      </c>
      <c r="C14" s="35" t="str">
        <f t="shared" si="0"/>
        <v>Grade A</v>
      </c>
    </row>
    <row r="15" spans="1:8">
      <c r="A15" s="34" t="s">
        <v>142</v>
      </c>
      <c r="B15" s="34">
        <v>84</v>
      </c>
      <c r="C15" s="35" t="str">
        <f t="shared" si="0"/>
        <v>Grade B</v>
      </c>
    </row>
    <row r="16" spans="1:8">
      <c r="A16" s="34" t="s">
        <v>143</v>
      </c>
      <c r="B16" s="34">
        <v>44</v>
      </c>
      <c r="C16" s="35" t="str">
        <f t="shared" si="0"/>
        <v>Grade D</v>
      </c>
    </row>
    <row r="17" spans="1:3">
      <c r="A17" s="34" t="s">
        <v>144</v>
      </c>
      <c r="B17" s="34">
        <v>71</v>
      </c>
      <c r="C17" s="35" t="str">
        <f t="shared" si="0"/>
        <v>GradeC</v>
      </c>
    </row>
    <row r="18" spans="1:3">
      <c r="A18" s="34" t="s">
        <v>145</v>
      </c>
      <c r="B18" s="34">
        <v>100</v>
      </c>
      <c r="C18" s="35" t="str">
        <f t="shared" si="0"/>
        <v>Grade A</v>
      </c>
    </row>
    <row r="19" spans="1:3">
      <c r="A19" s="34" t="s">
        <v>146</v>
      </c>
      <c r="B19" s="34">
        <v>40</v>
      </c>
      <c r="C19" s="35" t="str">
        <f t="shared" si="0"/>
        <v>Grade F</v>
      </c>
    </row>
    <row r="20" spans="1:3">
      <c r="A20" s="34" t="s">
        <v>147</v>
      </c>
      <c r="B20" s="34">
        <v>35</v>
      </c>
      <c r="C20" s="35" t="str">
        <f t="shared" si="0"/>
        <v>Grade F</v>
      </c>
    </row>
    <row r="21" spans="1:3">
      <c r="A21" s="34" t="s">
        <v>148</v>
      </c>
      <c r="B21" s="34">
        <v>73</v>
      </c>
      <c r="C21" s="35" t="str">
        <f t="shared" si="0"/>
        <v>GradeC</v>
      </c>
    </row>
    <row r="22" spans="1:3">
      <c r="A22" s="34" t="s">
        <v>149</v>
      </c>
      <c r="B22" s="34">
        <v>99</v>
      </c>
      <c r="C22" s="35" t="str">
        <f t="shared" si="0"/>
        <v>Grade A</v>
      </c>
    </row>
    <row r="23" spans="1:3">
      <c r="A23" s="34" t="s">
        <v>150</v>
      </c>
      <c r="B23" s="34">
        <v>88</v>
      </c>
      <c r="C23" s="35" t="str">
        <f t="shared" si="0"/>
        <v>Grade B</v>
      </c>
    </row>
    <row r="24" spans="1:3">
      <c r="A24" s="34" t="s">
        <v>151</v>
      </c>
      <c r="B24" s="34">
        <v>90</v>
      </c>
      <c r="C24" s="35" t="str">
        <f t="shared" si="0"/>
        <v>Grade A</v>
      </c>
    </row>
    <row r="25" spans="1:3">
      <c r="A25" s="34" t="s">
        <v>152</v>
      </c>
      <c r="B25" s="34">
        <v>90</v>
      </c>
      <c r="C25" s="35" t="str">
        <f t="shared" si="0"/>
        <v>Grade A</v>
      </c>
    </row>
    <row r="26" spans="1:3">
      <c r="A26" s="34" t="s">
        <v>153</v>
      </c>
      <c r="B26" s="34">
        <v>44</v>
      </c>
      <c r="C26" s="35" t="str">
        <f t="shared" si="0"/>
        <v>Grade D</v>
      </c>
    </row>
    <row r="27" spans="1:3">
      <c r="A27" s="34" t="s">
        <v>154</v>
      </c>
      <c r="B27" s="34">
        <v>74</v>
      </c>
      <c r="C27" s="35" t="str">
        <f t="shared" si="0"/>
        <v>GradeC</v>
      </c>
    </row>
    <row r="28" spans="1:3">
      <c r="A28" s="34" t="s">
        <v>155</v>
      </c>
      <c r="B28" s="34">
        <v>46</v>
      </c>
      <c r="C28" s="35" t="str">
        <f t="shared" si="0"/>
        <v>Grade D</v>
      </c>
    </row>
    <row r="29" spans="1:3">
      <c r="A29" s="34" t="s">
        <v>156</v>
      </c>
      <c r="B29" s="34">
        <v>74</v>
      </c>
      <c r="C29" s="35" t="str">
        <f t="shared" si="0"/>
        <v>GradeC</v>
      </c>
    </row>
    <row r="30" spans="1:3">
      <c r="A30" s="34" t="s">
        <v>157</v>
      </c>
      <c r="B30" s="34">
        <v>92</v>
      </c>
      <c r="C30" s="35" t="str">
        <f t="shared" si="0"/>
        <v>Grade A</v>
      </c>
    </row>
    <row r="31" spans="1:3">
      <c r="A31" s="34" t="s">
        <v>158</v>
      </c>
      <c r="B31" s="34">
        <v>31</v>
      </c>
      <c r="C31" s="35" t="str">
        <f t="shared" si="0"/>
        <v>Grade F</v>
      </c>
    </row>
    <row r="32" spans="1:3">
      <c r="A32" s="34" t="s">
        <v>159</v>
      </c>
      <c r="B32" s="34">
        <v>51</v>
      </c>
      <c r="C32" s="35" t="str">
        <f t="shared" si="0"/>
        <v>GradeC</v>
      </c>
    </row>
    <row r="33" spans="1:3">
      <c r="A33" s="34" t="s">
        <v>160</v>
      </c>
      <c r="B33" s="34">
        <v>59</v>
      </c>
      <c r="C33" s="35" t="str">
        <f t="shared" si="0"/>
        <v>GradeC</v>
      </c>
    </row>
    <row r="34" spans="1:3">
      <c r="A34" s="34" t="s">
        <v>161</v>
      </c>
      <c r="B34" s="34">
        <v>85</v>
      </c>
      <c r="C34" s="35" t="str">
        <f t="shared" si="0"/>
        <v>Grade B</v>
      </c>
    </row>
    <row r="35" spans="1:3">
      <c r="A35" s="34" t="s">
        <v>162</v>
      </c>
      <c r="B35" s="34">
        <v>63</v>
      </c>
      <c r="C35" s="35" t="str">
        <f t="shared" si="0"/>
        <v>GradeC</v>
      </c>
    </row>
    <row r="36" spans="1:3">
      <c r="A36" s="34" t="s">
        <v>163</v>
      </c>
      <c r="B36" s="34">
        <v>60</v>
      </c>
      <c r="C36" s="35" t="str">
        <f t="shared" si="0"/>
        <v>GradeC</v>
      </c>
    </row>
    <row r="37" spans="1:3">
      <c r="A37" s="34" t="s">
        <v>164</v>
      </c>
      <c r="B37" s="34">
        <v>83</v>
      </c>
      <c r="C37" s="35" t="str">
        <f t="shared" si="0"/>
        <v>Grade B</v>
      </c>
    </row>
    <row r="38" spans="1:3">
      <c r="A38" s="34" t="s">
        <v>165</v>
      </c>
      <c r="B38" s="34">
        <v>72</v>
      </c>
      <c r="C38" s="35" t="str">
        <f t="shared" si="0"/>
        <v>GradeC</v>
      </c>
    </row>
    <row r="39" spans="1:3">
      <c r="A39" s="34" t="s">
        <v>166</v>
      </c>
      <c r="B39" s="34">
        <v>94</v>
      </c>
      <c r="C39" s="35" t="str">
        <f t="shared" si="0"/>
        <v>Grade A</v>
      </c>
    </row>
    <row r="40" spans="1:3">
      <c r="A40" s="34" t="s">
        <v>167</v>
      </c>
      <c r="B40" s="34">
        <v>92</v>
      </c>
      <c r="C40" s="35" t="str">
        <f t="shared" si="0"/>
        <v>Grade A</v>
      </c>
    </row>
    <row r="41" spans="1:3">
      <c r="A41" s="34" t="s">
        <v>168</v>
      </c>
      <c r="B41" s="34">
        <v>92</v>
      </c>
      <c r="C41" s="35" t="str">
        <f t="shared" si="0"/>
        <v>Grade A</v>
      </c>
    </row>
    <row r="42" spans="1:3">
      <c r="A42" s="34" t="s">
        <v>169</v>
      </c>
      <c r="B42" s="34">
        <v>59</v>
      </c>
      <c r="C42" s="35" t="str">
        <f t="shared" si="0"/>
        <v>GradeC</v>
      </c>
    </row>
    <row r="43" spans="1:3">
      <c r="A43" s="34" t="s">
        <v>170</v>
      </c>
      <c r="B43" s="34">
        <v>51</v>
      </c>
      <c r="C43" s="35" t="str">
        <f t="shared" si="0"/>
        <v>GradeC</v>
      </c>
    </row>
    <row r="44" spans="1:3">
      <c r="A44" s="34" t="s">
        <v>171</v>
      </c>
      <c r="B44" s="34">
        <v>45</v>
      </c>
      <c r="C44" s="35" t="str">
        <f t="shared" si="0"/>
        <v>Grade D</v>
      </c>
    </row>
    <row r="45" spans="1:3">
      <c r="A45" s="34" t="s">
        <v>172</v>
      </c>
      <c r="B45" s="34">
        <v>89</v>
      </c>
      <c r="C45" s="35" t="str">
        <f t="shared" si="0"/>
        <v>Grade B</v>
      </c>
    </row>
    <row r="46" spans="1:3">
      <c r="A46" s="34" t="s">
        <v>173</v>
      </c>
      <c r="B46" s="34">
        <v>51</v>
      </c>
      <c r="C46" s="35" t="str">
        <f t="shared" si="0"/>
        <v>GradeC</v>
      </c>
    </row>
    <row r="47" spans="1:3">
      <c r="A47" s="34" t="s">
        <v>174</v>
      </c>
      <c r="B47" s="34">
        <v>84</v>
      </c>
      <c r="C47" s="35" t="str">
        <f t="shared" si="0"/>
        <v>Grade B</v>
      </c>
    </row>
    <row r="48" spans="1:3">
      <c r="A48" s="34" t="s">
        <v>175</v>
      </c>
      <c r="B48" s="34">
        <v>32</v>
      </c>
      <c r="C48" s="35" t="str">
        <f t="shared" si="0"/>
        <v>Grade F</v>
      </c>
    </row>
    <row r="49" spans="1:3">
      <c r="A49" s="34" t="s">
        <v>176</v>
      </c>
      <c r="B49" s="34">
        <v>73</v>
      </c>
      <c r="C49" s="35" t="str">
        <f t="shared" si="0"/>
        <v>GradeC</v>
      </c>
    </row>
    <row r="50" spans="1:3">
      <c r="A50" s="34" t="s">
        <v>177</v>
      </c>
      <c r="B50" s="34">
        <v>44</v>
      </c>
      <c r="C50" s="35" t="str">
        <f t="shared" si="0"/>
        <v>Grade D</v>
      </c>
    </row>
    <row r="51" spans="1:3">
      <c r="A51" s="34" t="s">
        <v>178</v>
      </c>
      <c r="B51" s="34">
        <v>81</v>
      </c>
      <c r="C51" s="35" t="str">
        <f t="shared" si="0"/>
        <v>Grade B</v>
      </c>
    </row>
    <row r="52" spans="1:3">
      <c r="A52" s="34" t="s">
        <v>179</v>
      </c>
      <c r="B52" s="34">
        <v>76</v>
      </c>
      <c r="C52" s="35" t="str">
        <f t="shared" si="0"/>
        <v>GradeC</v>
      </c>
    </row>
    <row r="53" spans="1:3">
      <c r="A53" s="34" t="s">
        <v>180</v>
      </c>
      <c r="B53" s="34">
        <v>89</v>
      </c>
      <c r="C53" s="35" t="str">
        <f t="shared" si="0"/>
        <v>Grade B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IF</vt:lpstr>
      <vt:lpstr>IF AND OR nested</vt:lpstr>
      <vt:lpstr>NestedIF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sneha shinde</cp:lastModifiedBy>
  <dcterms:created xsi:type="dcterms:W3CDTF">2020-05-11T11:02:27Z</dcterms:created>
  <dcterms:modified xsi:type="dcterms:W3CDTF">2023-02-06T20:30:37Z</dcterms:modified>
</cp:coreProperties>
</file>