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a432c92044b25/Documents/Excel Assigments Akhilesh M/"/>
    </mc:Choice>
  </mc:AlternateContent>
  <xr:revisionPtr revIDLastSave="0" documentId="8_{579D3C21-3B8A-4A66-BA72-DE80042C59E2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D9" i="4"/>
  <c r="D10" i="4"/>
  <c r="E10" i="4" s="1"/>
  <c r="D11" i="4"/>
  <c r="D12" i="4"/>
  <c r="E12" i="4" s="1"/>
  <c r="D13" i="4"/>
  <c r="D14" i="4"/>
  <c r="D15" i="4"/>
  <c r="E15" i="4" s="1"/>
  <c r="D16" i="4"/>
  <c r="E16" i="4" s="1"/>
  <c r="D17" i="4"/>
  <c r="E17" i="4" s="1"/>
  <c r="D18" i="4"/>
  <c r="E18" i="4" s="1"/>
  <c r="A8" i="4"/>
  <c r="A9" i="4"/>
  <c r="E9" i="4"/>
  <c r="A10" i="4"/>
  <c r="A11" i="4"/>
  <c r="E11" i="4"/>
  <c r="A12" i="4"/>
  <c r="A13" i="4"/>
  <c r="E13" i="4"/>
  <c r="A14" i="4"/>
  <c r="E14" i="4"/>
  <c r="A15" i="4"/>
  <c r="A16" i="4"/>
  <c r="A17" i="4"/>
  <c r="A18" i="4"/>
  <c r="D4" i="4"/>
  <c r="B5" i="4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<sst xmlns="http://schemas.openxmlformats.org/spreadsheetml/2006/main" count="84" uniqueCount="58">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</sst>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@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0" fillId="0" borderId="5" xfId="0" applyBorder="1" applyAlignment="1" applyProtection="1">
      <alignment horizontal="center"/>
      <protection locked="0" hidden="1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topLeftCell="AU1" zoomScale="175" zoomScaleNormal="175" workbookViewId="0">
      <selection activeCell="C5" sqref="C5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C8" sqref="C8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7" t="s">
        <v>11</v>
      </c>
      <c r="B4" s="36" t="s">
        <v>57</v>
      </c>
      <c r="C4" s="14" t="s">
        <v>4</v>
      </c>
      <c r="D4" s="52" t="str">
        <f>INDEX(Customers!$A$1:$C$13,MATCH('Tax invoice'!$B$6,Customers!$A$1:$A$13,0),MATCH('Tax invoice'!$C$4,Customers!$A$1:$C$1,0))</f>
        <v>Chennai, India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1" t="s">
        <v>12</v>
      </c>
      <c r="B5" s="13">
        <f ca="1">TODAY()</f>
        <v>44886</v>
      </c>
      <c r="C5" s="15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35</v>
      </c>
      <c r="C6" s="16"/>
      <c r="D6" s="56"/>
      <c r="E6" s="57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IF(B8="","",ROW(A1))</f>
        <v>1</v>
      </c>
      <c r="B8" s="3" t="s">
        <v>18</v>
      </c>
      <c r="C8" s="2">
        <v>30</v>
      </c>
      <c r="D8" s="37">
        <f>INDEX(Product!$A$1:$B$6,MATCH('Tax invoice'!B8,Product!$A$1:$A$6,0),2)</f>
        <v>100</v>
      </c>
      <c r="E8" s="4">
        <f>C8*D8</f>
        <v>3000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 t="shared" ref="A9:A18" si="0">IF(B9="","",ROW(A2))</f>
        <v>2</v>
      </c>
      <c r="B9" s="3" t="s">
        <v>18</v>
      </c>
      <c r="C9" s="5">
        <v>20</v>
      </c>
      <c r="D9" s="37">
        <f>INDEX(Product!$A$1:$B$6,MATCH('Tax invoice'!B9,Product!$A$1:$A$6,0),2)</f>
        <v>100</v>
      </c>
      <c r="E9" s="4">
        <f t="shared" ref="E9:E18" si="1">C9*D9</f>
        <v>2000</v>
      </c>
      <c r="G9" s="27">
        <v>2</v>
      </c>
      <c r="H9" s="21" t="s">
        <v>53</v>
      </c>
      <c r="Q9" s="22"/>
    </row>
    <row r="10" spans="1:263" ht="13.2" customHeight="1" x14ac:dyDescent="0.25">
      <c r="A10" s="2">
        <f t="shared" si="0"/>
        <v>3</v>
      </c>
      <c r="B10" s="3" t="s">
        <v>20</v>
      </c>
      <c r="C10" s="5">
        <v>5</v>
      </c>
      <c r="D10" s="37">
        <f>INDEX(Product!$A$1:$B$6,MATCH('Tax invoice'!B10,Product!$A$1:$A$6,0),2)</f>
        <v>200</v>
      </c>
      <c r="E10" s="4">
        <f t="shared" si="1"/>
        <v>1000</v>
      </c>
      <c r="G10" s="27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>
        <f t="shared" si="0"/>
        <v>4</v>
      </c>
      <c r="B11" s="3" t="s">
        <v>19</v>
      </c>
      <c r="C11" s="5">
        <v>16</v>
      </c>
      <c r="D11" s="37">
        <f>INDEX(Product!$A$1:$B$6,MATCH('Tax invoice'!B11,Product!$A$1:$A$6,0),2)</f>
        <v>150</v>
      </c>
      <c r="E11" s="4">
        <f t="shared" si="1"/>
        <v>2400</v>
      </c>
      <c r="G11" s="27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>
        <f t="shared" si="0"/>
        <v>5</v>
      </c>
      <c r="B12" s="3" t="s">
        <v>21</v>
      </c>
      <c r="C12" s="5">
        <v>1</v>
      </c>
      <c r="D12" s="37">
        <f>INDEX(Product!$A$1:$B$6,MATCH('Tax invoice'!B12,Product!$A$1:$A$6,0),2)</f>
        <v>225</v>
      </c>
      <c r="E12" s="4">
        <f t="shared" si="1"/>
        <v>225</v>
      </c>
      <c r="G12" s="27">
        <v>5</v>
      </c>
      <c r="H12" s="21" t="s">
        <v>48</v>
      </c>
      <c r="Q12" s="22"/>
    </row>
    <row r="13" spans="1:263" x14ac:dyDescent="0.25">
      <c r="A13" s="2">
        <f t="shared" si="0"/>
        <v>6</v>
      </c>
      <c r="B13" s="3" t="s">
        <v>20</v>
      </c>
      <c r="C13" s="5">
        <v>40</v>
      </c>
      <c r="D13" s="37">
        <f>INDEX(Product!$A$1:$B$6,MATCH('Tax invoice'!B13,Product!$A$1:$A$6,0),2)</f>
        <v>200</v>
      </c>
      <c r="E13" s="4">
        <f t="shared" si="1"/>
        <v>8000</v>
      </c>
      <c r="G13" s="27">
        <v>6</v>
      </c>
      <c r="H13" s="21" t="s">
        <v>49</v>
      </c>
      <c r="Q13" s="22"/>
    </row>
    <row r="14" spans="1:263" x14ac:dyDescent="0.25">
      <c r="A14" s="2">
        <f t="shared" si="0"/>
        <v>7</v>
      </c>
      <c r="B14" s="3" t="s">
        <v>20</v>
      </c>
      <c r="C14" s="5">
        <v>30</v>
      </c>
      <c r="D14" s="37">
        <f>INDEX(Product!$A$1:$B$6,MATCH('Tax invoice'!B14,Product!$A$1:$A$6,0),2)</f>
        <v>200</v>
      </c>
      <c r="E14" s="4">
        <f t="shared" si="1"/>
        <v>6000</v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>
        <f t="shared" si="0"/>
        <v>8</v>
      </c>
      <c r="B15" s="3" t="s">
        <v>19</v>
      </c>
      <c r="C15" s="5">
        <v>22</v>
      </c>
      <c r="D15" s="37">
        <f>INDEX(Product!$A$1:$B$6,MATCH('Tax invoice'!B15,Product!$A$1:$A$6,0),2)</f>
        <v>150</v>
      </c>
      <c r="E15" s="4">
        <f t="shared" si="1"/>
        <v>3300</v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>
        <f t="shared" si="0"/>
        <v>9</v>
      </c>
      <c r="B16" s="3" t="s">
        <v>19</v>
      </c>
      <c r="C16" s="5">
        <v>45</v>
      </c>
      <c r="D16" s="37">
        <f>INDEX(Product!$A$1:$B$6,MATCH('Tax invoice'!B16,Product!$A$1:$A$6,0),2)</f>
        <v>150</v>
      </c>
      <c r="E16" s="4">
        <f t="shared" si="1"/>
        <v>6750</v>
      </c>
    </row>
    <row r="17" spans="1:17" x14ac:dyDescent="0.25">
      <c r="A17" s="2">
        <f t="shared" si="0"/>
        <v>10</v>
      </c>
      <c r="B17" s="3" t="s">
        <v>21</v>
      </c>
      <c r="C17" s="5">
        <v>60</v>
      </c>
      <c r="D17" s="37">
        <f>INDEX(Product!$A$1:$B$6,MATCH('Tax invoice'!B17,Product!$A$1:$A$6,0),2)</f>
        <v>225</v>
      </c>
      <c r="E17" s="4">
        <f t="shared" si="1"/>
        <v>13500</v>
      </c>
    </row>
    <row r="18" spans="1:17" x14ac:dyDescent="0.25">
      <c r="A18" s="2">
        <f t="shared" si="0"/>
        <v>11</v>
      </c>
      <c r="B18" s="3" t="s">
        <v>19</v>
      </c>
      <c r="C18" s="6">
        <v>12</v>
      </c>
      <c r="D18" s="37">
        <f>INDEX(Product!$A$1:$B$6,MATCH('Tax invoice'!B18,Product!$A$1:$A$6,0),2)</f>
        <v>150</v>
      </c>
      <c r="E18" s="4">
        <f t="shared" si="1"/>
        <v>1800</v>
      </c>
    </row>
    <row r="19" spans="1:17" x14ac:dyDescent="0.25">
      <c r="A19" s="1"/>
      <c r="B19" s="1"/>
      <c r="C19" s="38" t="s">
        <v>15</v>
      </c>
      <c r="D19" s="38"/>
      <c r="E19" s="7">
        <f>_xlfn.AGGREGATE(9,6,(E8:E18))</f>
        <v>47975</v>
      </c>
    </row>
    <row r="20" spans="1:17" x14ac:dyDescent="0.25">
      <c r="A20" s="1"/>
      <c r="B20" s="1"/>
      <c r="C20" s="38" t="s">
        <v>55</v>
      </c>
      <c r="D20" s="38"/>
      <c r="E20" s="7">
        <f>E19*5%</f>
        <v>2398.75</v>
      </c>
    </row>
    <row r="21" spans="1:17" x14ac:dyDescent="0.25">
      <c r="A21" s="1"/>
      <c r="B21" s="1"/>
      <c r="C21" s="38" t="s">
        <v>16</v>
      </c>
      <c r="D21" s="38"/>
      <c r="E21" s="7" t="str">
        <f>IF(E19&gt;2500,"2%","0%")</f>
        <v>2%</v>
      </c>
    </row>
    <row r="22" spans="1:17" x14ac:dyDescent="0.25">
      <c r="A22" s="1"/>
      <c r="B22" s="1"/>
      <c r="C22" s="39" t="s">
        <v>17</v>
      </c>
      <c r="D22" s="39"/>
      <c r="E22" s="10">
        <f>E19-E19*E21</f>
        <v>47015.5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conditionalFormatting sqref="A8:A18">
    <cfRule type="expression" priority="3">
      <formula>IF(B8="","",A8)</formula>
    </cfRule>
    <cfRule type="expression" priority="1">
      <formula>IF(B8="",",;;;",A8)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9BF32A-C814-4C14-912E-645B890622E4}">
          <x14:formula1>
            <xm:f>Customers!A$2:A$13</xm:f>
          </x14:formula1>
          <xm:sqref>B6</xm:sqref>
        </x14:dataValidation>
        <x14:dataValidation type="list" allowBlank="1" showInputMessage="1" showErrorMessage="1" xr:uid="{D159B9F3-407E-44FF-99CD-B8B3C65A4432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2022-07-25T10:35:04Z</dcterms:created>
  <dcterms:modified xsi:type="dcterms:W3CDTF">2022-11-21T03:29:23Z</dcterms:modified>
</cp:coreProperties>
</file>