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wangyizhou/Documents/academic/大三/计算机组成原理/课设/2022春硬件综合训练课设资料发布包/cpu21-riscv/"/>
    </mc:Choice>
  </mc:AlternateContent>
  <xr:revisionPtr revIDLastSave="0" documentId="13_ncr:1_{B5103E0B-BF19-B849-96B9-B59F8C79C024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5" i="1" l="1"/>
  <c r="S25" i="1"/>
  <c r="R25" i="1"/>
  <c r="Q25" i="1"/>
  <c r="O25" i="1"/>
  <c r="N25" i="1"/>
  <c r="M25" i="1"/>
  <c r="L25" i="1"/>
  <c r="K25" i="1"/>
  <c r="J25" i="1"/>
  <c r="I25" i="1"/>
  <c r="H25" i="1"/>
  <c r="G25" i="1"/>
  <c r="F25" i="1"/>
  <c r="T24" i="1"/>
  <c r="S24" i="1"/>
  <c r="R24" i="1"/>
  <c r="Q24" i="1"/>
  <c r="O24" i="1"/>
  <c r="N24" i="1"/>
  <c r="M24" i="1"/>
  <c r="L24" i="1"/>
  <c r="K24" i="1"/>
  <c r="J24" i="1"/>
  <c r="I24" i="1"/>
  <c r="H24" i="1"/>
  <c r="G24" i="1"/>
  <c r="F24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T22" i="1"/>
  <c r="S22" i="1"/>
  <c r="R22" i="1"/>
  <c r="Q22" i="1"/>
  <c r="O22" i="1"/>
  <c r="N22" i="1"/>
  <c r="M22" i="1"/>
  <c r="L22" i="1"/>
  <c r="K22" i="1"/>
  <c r="J22" i="1"/>
  <c r="I22" i="1"/>
  <c r="H22" i="1"/>
  <c r="G22" i="1"/>
  <c r="F22" i="1"/>
  <c r="T21" i="1"/>
  <c r="S21" i="1"/>
  <c r="R21" i="1"/>
  <c r="Q21" i="1"/>
  <c r="O21" i="1"/>
  <c r="N21" i="1"/>
  <c r="M21" i="1"/>
  <c r="L21" i="1"/>
  <c r="K21" i="1"/>
  <c r="J21" i="1"/>
  <c r="I21" i="1"/>
  <c r="H21" i="1"/>
  <c r="G21" i="1"/>
  <c r="F21" i="1"/>
  <c r="T20" i="1"/>
  <c r="S20" i="1"/>
  <c r="R20" i="1"/>
  <c r="Q20" i="1"/>
  <c r="O20" i="1"/>
  <c r="N20" i="1"/>
  <c r="M20" i="1"/>
  <c r="L20" i="1"/>
  <c r="K20" i="1"/>
  <c r="J20" i="1"/>
  <c r="I20" i="1"/>
  <c r="H20" i="1"/>
  <c r="G20" i="1"/>
  <c r="F20" i="1"/>
  <c r="T19" i="1"/>
  <c r="S19" i="1"/>
  <c r="R19" i="1"/>
  <c r="Q19" i="1"/>
  <c r="O19" i="1"/>
  <c r="N19" i="1"/>
  <c r="M19" i="1"/>
  <c r="L19" i="1"/>
  <c r="K19" i="1"/>
  <c r="J19" i="1"/>
  <c r="I19" i="1"/>
  <c r="H19" i="1"/>
  <c r="G19" i="1"/>
  <c r="F19" i="1"/>
  <c r="T18" i="1"/>
  <c r="S18" i="1"/>
  <c r="R18" i="1"/>
  <c r="Q18" i="1"/>
  <c r="O18" i="1"/>
  <c r="N18" i="1"/>
  <c r="M18" i="1"/>
  <c r="L18" i="1"/>
  <c r="K18" i="1"/>
  <c r="J18" i="1"/>
  <c r="I18" i="1"/>
  <c r="H18" i="1"/>
  <c r="G18" i="1"/>
  <c r="F18" i="1"/>
  <c r="T17" i="1"/>
  <c r="S17" i="1"/>
  <c r="R17" i="1"/>
  <c r="Q17" i="1"/>
  <c r="O17" i="1"/>
  <c r="N17" i="1"/>
  <c r="M17" i="1"/>
  <c r="L17" i="1"/>
  <c r="K17" i="1"/>
  <c r="J17" i="1"/>
  <c r="I17" i="1"/>
  <c r="H17" i="1"/>
  <c r="G17" i="1"/>
  <c r="F17" i="1"/>
  <c r="T16" i="1"/>
  <c r="S16" i="1"/>
  <c r="R16" i="1"/>
  <c r="Q16" i="1"/>
  <c r="O16" i="1"/>
  <c r="N16" i="1"/>
  <c r="M16" i="1"/>
  <c r="L16" i="1"/>
  <c r="K16" i="1"/>
  <c r="J16" i="1"/>
  <c r="I16" i="1"/>
  <c r="H16" i="1"/>
  <c r="G16" i="1"/>
  <c r="F16" i="1"/>
  <c r="T15" i="1"/>
  <c r="S15" i="1"/>
  <c r="R15" i="1"/>
  <c r="Q15" i="1"/>
  <c r="O15" i="1"/>
  <c r="N15" i="1"/>
  <c r="M15" i="1"/>
  <c r="L15" i="1"/>
  <c r="K15" i="1"/>
  <c r="J15" i="1"/>
  <c r="I15" i="1"/>
  <c r="H15" i="1"/>
  <c r="G15" i="1"/>
  <c r="F15" i="1"/>
  <c r="T14" i="1"/>
  <c r="S14" i="1"/>
  <c r="R14" i="1"/>
  <c r="Q14" i="1"/>
  <c r="O14" i="1"/>
  <c r="N14" i="1"/>
  <c r="M14" i="1"/>
  <c r="L14" i="1"/>
  <c r="K14" i="1"/>
  <c r="J14" i="1"/>
  <c r="I14" i="1"/>
  <c r="H14" i="1"/>
  <c r="G14" i="1"/>
  <c r="F14" i="1"/>
  <c r="T13" i="1"/>
  <c r="S13" i="1"/>
  <c r="R13" i="1"/>
  <c r="Q13" i="1"/>
  <c r="O13" i="1"/>
  <c r="N13" i="1"/>
  <c r="M13" i="1"/>
  <c r="L13" i="1"/>
  <c r="K13" i="1"/>
  <c r="J13" i="1"/>
  <c r="I13" i="1"/>
  <c r="H13" i="1"/>
  <c r="G13" i="1"/>
  <c r="F13" i="1"/>
  <c r="T12" i="1"/>
  <c r="S12" i="1"/>
  <c r="R12" i="1"/>
  <c r="Q12" i="1"/>
  <c r="O12" i="1"/>
  <c r="N12" i="1"/>
  <c r="M12" i="1"/>
  <c r="L12" i="1"/>
  <c r="K12" i="1"/>
  <c r="J12" i="1"/>
  <c r="I12" i="1"/>
  <c r="H12" i="1"/>
  <c r="G12" i="1"/>
  <c r="F12" i="1"/>
  <c r="T11" i="1"/>
  <c r="S11" i="1"/>
  <c r="R11" i="1"/>
  <c r="Q11" i="1"/>
  <c r="O11" i="1"/>
  <c r="N11" i="1"/>
  <c r="M11" i="1"/>
  <c r="L11" i="1"/>
  <c r="K11" i="1"/>
  <c r="J11" i="1"/>
  <c r="I11" i="1"/>
  <c r="H11" i="1"/>
  <c r="G11" i="1"/>
  <c r="F11" i="1"/>
  <c r="T10" i="1"/>
  <c r="S10" i="1"/>
  <c r="R10" i="1"/>
  <c r="Q10" i="1"/>
  <c r="O10" i="1"/>
  <c r="N10" i="1"/>
  <c r="M10" i="1"/>
  <c r="L10" i="1"/>
  <c r="K10" i="1"/>
  <c r="J10" i="1"/>
  <c r="I10" i="1"/>
  <c r="H10" i="1"/>
  <c r="G10" i="1"/>
  <c r="F10" i="1"/>
  <c r="T9" i="1"/>
  <c r="S9" i="1"/>
  <c r="R9" i="1"/>
  <c r="Q9" i="1"/>
  <c r="O9" i="1"/>
  <c r="N9" i="1"/>
  <c r="M9" i="1"/>
  <c r="L9" i="1"/>
  <c r="K9" i="1"/>
  <c r="J9" i="1"/>
  <c r="I9" i="1"/>
  <c r="H9" i="1"/>
  <c r="G9" i="1"/>
  <c r="F9" i="1"/>
  <c r="T8" i="1"/>
  <c r="S8" i="1"/>
  <c r="R8" i="1"/>
  <c r="Q8" i="1"/>
  <c r="O8" i="1"/>
  <c r="N8" i="1"/>
  <c r="M8" i="1"/>
  <c r="L8" i="1"/>
  <c r="K8" i="1"/>
  <c r="J8" i="1"/>
  <c r="I8" i="1"/>
  <c r="H8" i="1"/>
  <c r="G8" i="1"/>
  <c r="F8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T6" i="1"/>
  <c r="S6" i="1"/>
  <c r="R6" i="1"/>
  <c r="Q6" i="1"/>
  <c r="O6" i="1"/>
  <c r="N6" i="1"/>
  <c r="M6" i="1"/>
  <c r="L6" i="1"/>
  <c r="K6" i="1"/>
  <c r="J6" i="1"/>
  <c r="I6" i="1"/>
  <c r="H6" i="1"/>
  <c r="G6" i="1"/>
  <c r="F6" i="1"/>
  <c r="T5" i="1"/>
  <c r="S5" i="1"/>
  <c r="R5" i="1"/>
  <c r="Q5" i="1"/>
  <c r="O5" i="1"/>
  <c r="N5" i="1"/>
  <c r="M5" i="1"/>
  <c r="L5" i="1"/>
  <c r="K5" i="1"/>
  <c r="J5" i="1"/>
  <c r="I5" i="1"/>
  <c r="H5" i="1"/>
  <c r="G5" i="1"/>
  <c r="F5" i="1"/>
  <c r="T4" i="1"/>
  <c r="S4" i="1"/>
  <c r="R4" i="1"/>
  <c r="Q4" i="1"/>
  <c r="O4" i="1"/>
  <c r="N4" i="1"/>
  <c r="M4" i="1"/>
  <c r="L4" i="1"/>
  <c r="K4" i="1"/>
  <c r="J4" i="1"/>
  <c r="I4" i="1"/>
  <c r="H4" i="1"/>
  <c r="G4" i="1"/>
  <c r="F4" i="1"/>
  <c r="T3" i="1"/>
  <c r="S3" i="1"/>
  <c r="R3" i="1"/>
  <c r="Q3" i="1"/>
  <c r="O3" i="1"/>
  <c r="N3" i="1"/>
  <c r="M3" i="1"/>
  <c r="L3" i="1"/>
  <c r="K3" i="1"/>
  <c r="J3" i="1"/>
  <c r="I3" i="1"/>
  <c r="H3" i="1"/>
  <c r="G3" i="1"/>
  <c r="F3" i="1"/>
  <c r="T2" i="1"/>
  <c r="S2" i="1"/>
  <c r="R2" i="1"/>
  <c r="Q2" i="1"/>
  <c r="O2" i="1"/>
  <c r="N2" i="1"/>
  <c r="M2" i="1"/>
  <c r="L2" i="1"/>
  <c r="K2" i="1"/>
  <c r="J2" i="1"/>
  <c r="I2" i="1"/>
  <c r="H2" i="1"/>
  <c r="G2" i="1"/>
  <c r="F2" i="1"/>
  <c r="T35" i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G28" i="2"/>
  <c r="AH28" i="2"/>
  <c r="AI28" i="2"/>
  <c r="AJ28" i="2"/>
  <c r="AK28" i="2"/>
  <c r="AL28" i="2"/>
  <c r="AE29" i="2"/>
  <c r="AF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S25" i="2"/>
  <c r="R25" i="2"/>
  <c r="Q25" i="2"/>
  <c r="P25" i="2"/>
  <c r="I25" i="2"/>
  <c r="H25" i="2"/>
  <c r="G25" i="2"/>
  <c r="F25" i="2"/>
  <c r="E25" i="2"/>
  <c r="N25" i="2"/>
  <c r="M25" i="2"/>
  <c r="L25" i="2"/>
  <c r="K25" i="2"/>
  <c r="J25" i="2"/>
  <c r="S24" i="2"/>
  <c r="R24" i="2"/>
  <c r="Q24" i="2"/>
  <c r="P24" i="2"/>
  <c r="I24" i="2"/>
  <c r="H24" i="2"/>
  <c r="G24" i="2"/>
  <c r="F24" i="2"/>
  <c r="E24" i="2"/>
  <c r="N24" i="2"/>
  <c r="M24" i="2"/>
  <c r="L24" i="2"/>
  <c r="K24" i="2"/>
  <c r="J24" i="2"/>
  <c r="S23" i="2"/>
  <c r="R23" i="2"/>
  <c r="Q23" i="2"/>
  <c r="P23" i="2"/>
  <c r="I23" i="2"/>
  <c r="H23" i="2"/>
  <c r="G23" i="2"/>
  <c r="F23" i="2"/>
  <c r="E23" i="2"/>
  <c r="N23" i="2"/>
  <c r="M23" i="2"/>
  <c r="L23" i="2"/>
  <c r="K23" i="2"/>
  <c r="J23" i="2"/>
  <c r="P22" i="2"/>
  <c r="I22" i="2"/>
  <c r="H22" i="2"/>
  <c r="G22" i="2"/>
  <c r="F22" i="2"/>
  <c r="E22" i="2"/>
  <c r="N22" i="2"/>
  <c r="M22" i="2"/>
  <c r="L22" i="2"/>
  <c r="K22" i="2"/>
  <c r="J22" i="2"/>
  <c r="S21" i="2"/>
  <c r="R21" i="2"/>
  <c r="Q21" i="2"/>
  <c r="P21" i="2"/>
  <c r="I21" i="2"/>
  <c r="H21" i="2"/>
  <c r="G21" i="2"/>
  <c r="F21" i="2"/>
  <c r="E21" i="2"/>
  <c r="N21" i="2"/>
  <c r="M21" i="2"/>
  <c r="L21" i="2"/>
  <c r="K21" i="2"/>
  <c r="J21" i="2"/>
  <c r="S20" i="2"/>
  <c r="P20" i="2"/>
  <c r="I20" i="2"/>
  <c r="H20" i="2"/>
  <c r="G20" i="2"/>
  <c r="F20" i="2"/>
  <c r="E20" i="2"/>
  <c r="N20" i="2"/>
  <c r="M20" i="2"/>
  <c r="L20" i="2"/>
  <c r="K20" i="2"/>
  <c r="J20" i="2"/>
  <c r="S19" i="2"/>
  <c r="P19" i="2"/>
  <c r="I19" i="2"/>
  <c r="H19" i="2"/>
  <c r="G19" i="2"/>
  <c r="F19" i="2"/>
  <c r="E19" i="2"/>
  <c r="N19" i="2"/>
  <c r="M19" i="2"/>
  <c r="L19" i="2"/>
  <c r="K19" i="2"/>
  <c r="J19" i="2"/>
  <c r="S18" i="2"/>
  <c r="R18" i="2"/>
  <c r="Q18" i="2"/>
  <c r="P18" i="2"/>
  <c r="I18" i="2"/>
  <c r="H18" i="2"/>
  <c r="G18" i="2"/>
  <c r="F18" i="2"/>
  <c r="E18" i="2"/>
  <c r="N18" i="2"/>
  <c r="M18" i="2"/>
  <c r="L18" i="2"/>
  <c r="K18" i="2"/>
  <c r="J18" i="2"/>
  <c r="R17" i="2"/>
  <c r="P17" i="2"/>
  <c r="I17" i="2"/>
  <c r="H17" i="2"/>
  <c r="G17" i="2"/>
  <c r="F17" i="2"/>
  <c r="E17" i="2"/>
  <c r="N17" i="2"/>
  <c r="M17" i="2"/>
  <c r="L17" i="2"/>
  <c r="K17" i="2"/>
  <c r="J17" i="2"/>
  <c r="R16" i="2"/>
  <c r="P16" i="2"/>
  <c r="I16" i="2"/>
  <c r="H16" i="2"/>
  <c r="G16" i="2"/>
  <c r="F16" i="2"/>
  <c r="E16" i="2"/>
  <c r="N16" i="2"/>
  <c r="M16" i="2"/>
  <c r="L16" i="2"/>
  <c r="K16" i="2"/>
  <c r="J16" i="2"/>
  <c r="R15" i="2"/>
  <c r="Q15" i="2"/>
  <c r="P15" i="2"/>
  <c r="I15" i="2"/>
  <c r="H15" i="2"/>
  <c r="G15" i="2"/>
  <c r="F15" i="2"/>
  <c r="E15" i="2"/>
  <c r="N15" i="2"/>
  <c r="M15" i="2"/>
  <c r="L15" i="2"/>
  <c r="K15" i="2"/>
  <c r="J15" i="2"/>
  <c r="S14" i="2"/>
  <c r="Q14" i="2"/>
  <c r="P14" i="2"/>
  <c r="I14" i="2"/>
  <c r="H14" i="2"/>
  <c r="G14" i="2"/>
  <c r="F14" i="2"/>
  <c r="E14" i="2"/>
  <c r="N14" i="2"/>
  <c r="M14" i="2"/>
  <c r="L14" i="2"/>
  <c r="K14" i="2"/>
  <c r="J14" i="2"/>
  <c r="S13" i="2"/>
  <c r="R13" i="2"/>
  <c r="Q13" i="2"/>
  <c r="P13" i="2"/>
  <c r="I13" i="2"/>
  <c r="H13" i="2"/>
  <c r="G13" i="2"/>
  <c r="F13" i="2"/>
  <c r="E13" i="2"/>
  <c r="N13" i="2"/>
  <c r="M13" i="2"/>
  <c r="L13" i="2"/>
  <c r="K13" i="2"/>
  <c r="J13" i="2"/>
  <c r="Q12" i="2"/>
  <c r="I12" i="2"/>
  <c r="H12" i="2"/>
  <c r="G12" i="2"/>
  <c r="F12" i="2"/>
  <c r="E12" i="2"/>
  <c r="N12" i="2"/>
  <c r="M12" i="2"/>
  <c r="L12" i="2"/>
  <c r="K12" i="2"/>
  <c r="J12" i="2"/>
  <c r="R11" i="2"/>
  <c r="Q11" i="2"/>
  <c r="I11" i="2"/>
  <c r="H11" i="2"/>
  <c r="G11" i="2"/>
  <c r="F11" i="2"/>
  <c r="E11" i="2"/>
  <c r="N11" i="2"/>
  <c r="M11" i="2"/>
  <c r="L11" i="2"/>
  <c r="K11" i="2"/>
  <c r="J11" i="2"/>
  <c r="S10" i="2"/>
  <c r="R10" i="2"/>
  <c r="Q10" i="2"/>
  <c r="I10" i="2"/>
  <c r="H10" i="2"/>
  <c r="G10" i="2"/>
  <c r="F10" i="2"/>
  <c r="E10" i="2"/>
  <c r="N10" i="2"/>
  <c r="M10" i="2"/>
  <c r="L10" i="2"/>
  <c r="K10" i="2"/>
  <c r="J10" i="2"/>
  <c r="P9" i="2"/>
  <c r="I9" i="2"/>
  <c r="H9" i="2"/>
  <c r="G9" i="2"/>
  <c r="F9" i="2"/>
  <c r="E9" i="2"/>
  <c r="N9" i="2"/>
  <c r="M9" i="2"/>
  <c r="L9" i="2"/>
  <c r="K9" i="2"/>
  <c r="J9" i="2"/>
  <c r="R8" i="2"/>
  <c r="P8" i="2"/>
  <c r="I8" i="2"/>
  <c r="H8" i="2"/>
  <c r="G8" i="2"/>
  <c r="F8" i="2"/>
  <c r="E8" i="2"/>
  <c r="N8" i="2"/>
  <c r="M8" i="2"/>
  <c r="L8" i="2"/>
  <c r="K8" i="2"/>
  <c r="J8" i="2"/>
  <c r="S7" i="2"/>
  <c r="R7" i="2"/>
  <c r="I7" i="2"/>
  <c r="H7" i="2"/>
  <c r="G7" i="2"/>
  <c r="F7" i="2"/>
  <c r="E7" i="2"/>
  <c r="N7" i="2"/>
  <c r="M7" i="2"/>
  <c r="L7" i="2"/>
  <c r="K7" i="2"/>
  <c r="J7" i="2"/>
  <c r="Q6" i="2"/>
  <c r="I6" i="2"/>
  <c r="H6" i="2"/>
  <c r="G6" i="2"/>
  <c r="F6" i="2"/>
  <c r="E6" i="2"/>
  <c r="N6" i="2"/>
  <c r="M6" i="2"/>
  <c r="L6" i="2"/>
  <c r="K6" i="2"/>
  <c r="J6" i="2"/>
  <c r="R5" i="2"/>
  <c r="I5" i="2"/>
  <c r="H5" i="2"/>
  <c r="G5" i="2"/>
  <c r="F5" i="2"/>
  <c r="E5" i="2"/>
  <c r="N5" i="2"/>
  <c r="M5" i="2"/>
  <c r="L5" i="2"/>
  <c r="K5" i="2"/>
  <c r="J5" i="2"/>
  <c r="P4" i="2"/>
  <c r="I4" i="2"/>
  <c r="H4" i="2"/>
  <c r="G4" i="2"/>
  <c r="F4" i="2"/>
  <c r="E4" i="2"/>
  <c r="N4" i="2"/>
  <c r="M4" i="2"/>
  <c r="L4" i="2"/>
  <c r="K4" i="2"/>
  <c r="J4" i="2"/>
  <c r="S3" i="2"/>
  <c r="I3" i="2"/>
  <c r="H3" i="2"/>
  <c r="G3" i="2"/>
  <c r="F3" i="2"/>
  <c r="E3" i="2"/>
  <c r="N3" i="2"/>
  <c r="M3" i="2"/>
  <c r="L3" i="2"/>
  <c r="K3" i="2"/>
  <c r="J3" i="2"/>
  <c r="R2" i="2"/>
  <c r="P2" i="2"/>
  <c r="I2" i="2"/>
  <c r="H2" i="2"/>
  <c r="G2" i="2"/>
  <c r="F2" i="2"/>
  <c r="E2" i="2"/>
  <c r="N2" i="2"/>
  <c r="M2" i="2"/>
  <c r="L2" i="2"/>
  <c r="K2" i="2"/>
  <c r="J2" i="2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O15" i="2"/>
  <c r="O17" i="2"/>
  <c r="O19" i="2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O16" i="2"/>
  <c r="S16" i="2" s="1"/>
  <c r="O18" i="2"/>
  <c r="X18" i="2" s="1"/>
  <c r="O20" i="2"/>
  <c r="O22" i="2"/>
  <c r="R22" i="2" s="1"/>
  <c r="O24" i="2"/>
  <c r="O26" i="2"/>
  <c r="O28" i="2"/>
  <c r="AF28" i="2" s="1"/>
  <c r="AF59" i="2" s="1"/>
  <c r="AF58" i="2" s="1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K59" i="2"/>
  <c r="AK58" i="2" s="1"/>
  <c r="AD59" i="2"/>
  <c r="AD58" i="2" s="1"/>
  <c r="AL59" i="2"/>
  <c r="AL58" i="2" s="1"/>
  <c r="AJ59" i="2"/>
  <c r="AJ58" i="2" s="1"/>
  <c r="AI29" i="2" l="1"/>
  <c r="AI59" i="2" s="1"/>
  <c r="AI58" i="2" s="1"/>
  <c r="AH29" i="2"/>
  <c r="AH59" i="2" s="1"/>
  <c r="AH58" i="2" s="1"/>
  <c r="AG29" i="2"/>
  <c r="AG59" i="2" s="1"/>
  <c r="AG58" i="2" s="1"/>
  <c r="Z19" i="2"/>
  <c r="Q19" i="2"/>
  <c r="R19" i="2"/>
  <c r="W15" i="2"/>
  <c r="V15" i="2"/>
  <c r="W13" i="2"/>
  <c r="V13" i="2"/>
  <c r="W14" i="2"/>
  <c r="V14" i="2"/>
  <c r="AA20" i="2"/>
  <c r="R20" i="2"/>
  <c r="Q20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V4" i="2"/>
  <c r="Q4" i="2"/>
  <c r="W4" i="2"/>
  <c r="S4" i="2"/>
  <c r="AA59" i="2" l="1"/>
  <c r="AA58" i="2" s="1"/>
  <c r="T59" i="2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<sst xmlns="http://schemas.openxmlformats.org/spreadsheetml/2006/main" count="148" uniqueCount="127">
  <si>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</si>
  <si>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</si>
  <si>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</si>
  <si>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</si>
  <si>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</si>
  <si>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</si>
  <si>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</si>
  <si>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</si>
  <si>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</si>
  <si>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</si>
  <si>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</si>
  <si>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</si>
  <si>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</si>
  <si>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</si>
  <si>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</si>
  <si>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</si>
  <si>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</si>
  <si>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</si>
  <si>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</si>
  <si>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</si>
  <si>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</si>
  <si>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</si>
  <si>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</si>
  <si>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</si>
  <si>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</si>
  <si>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</si>
  <si>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</si>
  <si>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</si>
  <si>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</si>
  <si>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</si>
  <si>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</si>
  <si>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</si>
  <si>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</si>
  <si>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</si>
  <si>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</si>
  <si>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</si>
  <si>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</si>
  <si>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</si>
  <si>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</si>
  <si>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</si>
  <si>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</si>
  <si>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</si>
  <si>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</si>
  <si>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</si>
  <si>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</si>
  <si>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</si>
  <si>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</si>
  <si>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</si>
  <si>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</si>
  <si>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</si>
  <si>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</si>
  <si>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</si>
  <si>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</si>
  <si>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</si>
  <si>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</si>
  <si>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</si>
  <si>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</si>
  <si>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</si>
  <si>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</si>
  <si>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</si>
  <si>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</si>
  <si>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</si>
  <si>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</si>
  <si>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</si>
  <si>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</si>
  <si>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</si>
  <si>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</si>
  <si>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</si>
  <si>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</si>
  <si>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</si>
  <si>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</si>
  <si>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</si>
  <si>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</si>
  <si>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</si>
  <si>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</si>
  <si>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</si>
  <si>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</si>
  <si>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</si>
  <si>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</si>
  <si>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</si>
  <si>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</si>
  <si>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</si>
  <si>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</si>
  <si>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</si>
  <si>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</si>
  <si>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</si>
  <si>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</si>
  <si>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</si>
  <si>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</si>
  <si>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</si>
  <si>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</si>
  <si>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</si>
  <si>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</si>
  <si>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</si>
  <si>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</si>
  <si>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</si>
  <si>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</si>
  <si>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</si>
  <si>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</si>
  <si>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</si>
  <si>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</si>
  <si>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 xml:space="preserve"> 根据a7寄存器的值，决定是停机还是输出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</si>
  <si>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</si>
  <si>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</si>
  <si>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</si>
  <si>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</si>
  <si>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</si>
  <si>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</si>
  <si>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</si>
  <si>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</si>
  <si>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</si>
  <si>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</si>
  <si>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</si>
  <si>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</si>
  <si>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</si>
  <si>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</si>
  <si>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c</t>
    <phoneticPr fontId="26" type="noConversion"/>
  </si>
  <si>
    <t>1c</t>
    <phoneticPr fontId="26" type="noConversion"/>
  </si>
  <si>
    <t xml:space="preserve"> </t>
    <phoneticPr fontId="26" type="noConversion"/>
  </si>
  <si>
    <t>1b</t>
    <phoneticPr fontId="26" type="noConversion"/>
  </si>
  <si>
    <t>XOR</t>
    <phoneticPr fontId="26" type="noConversion"/>
  </si>
  <si>
    <t>LUI</t>
    <phoneticPr fontId="26" type="noConversion"/>
  </si>
  <si>
    <t>LH</t>
    <phoneticPr fontId="26" type="noConversion"/>
  </si>
  <si>
    <t>BLTU</t>
    <phoneticPr fontId="26" type="noConversion"/>
  </si>
  <si>
    <t>d</t>
    <phoneticPr fontId="26" type="noConversion"/>
  </si>
  <si>
    <t>rs1_used</t>
    <phoneticPr fontId="26" type="noConversion"/>
  </si>
  <si>
    <t>rs2_used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</si>
</sst>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zoomScale="150" zoomScaleNormal="110" workbookViewId="0">
      <selection activeCell="U11" sqref="U11"/>
    </sheetView>
  </sheetViews>
  <sheetFormatPr baseColWidth="10" defaultColWidth="9" defaultRowHeight="16"/>
  <cols>
    <col min="1" max="1" width="3.83203125" customWidth="1"/>
    <col min="2" max="2" width="8.5" style="18" customWidth="1"/>
    <col min="3" max="4" width="10.5" style="26" customWidth="1"/>
    <col min="5" max="5" width="11.1640625" style="26" customWidth="1"/>
    <col min="6" max="15" width="4.5" style="26" hidden="1" customWidth="1"/>
    <col min="16" max="16" width="8.83203125" style="26" customWidth="1"/>
    <col min="17" max="20" width="3.5" style="26" hidden="1" customWidth="1"/>
    <col min="21" max="21" width="10.1640625" style="26" customWidth="1"/>
    <col min="22" max="22" width="9.1640625" style="26" customWidth="1"/>
    <col min="23" max="23" width="10.5" style="26" customWidth="1"/>
    <col min="24" max="24" width="9.5" style="26" customWidth="1"/>
    <col min="25" max="26" width="9.164062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8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102</v>
      </c>
      <c r="G1" s="43" t="s">
        <v>103</v>
      </c>
      <c r="H1" s="43" t="s">
        <v>104</v>
      </c>
      <c r="I1" s="43" t="s">
        <v>105</v>
      </c>
      <c r="J1" s="43" t="s">
        <v>106</v>
      </c>
      <c r="K1" s="43" t="s">
        <v>107</v>
      </c>
      <c r="L1" s="43" t="s">
        <v>108</v>
      </c>
      <c r="M1" s="43" t="s">
        <v>109</v>
      </c>
      <c r="N1" s="43" t="s">
        <v>110</v>
      </c>
      <c r="O1" s="43" t="s">
        <v>111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120</v>
      </c>
      <c r="AF1" s="25" t="s">
        <v>121</v>
      </c>
      <c r="AG1" s="25" t="s">
        <v>122</v>
      </c>
      <c r="AH1" s="25" t="s">
        <v>123</v>
      </c>
      <c r="AI1" s="25" t="s">
        <v>125</v>
      </c>
      <c r="AJ1" s="25" t="s">
        <v>126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>
      <c r="A2" s="35">
        <v>1</v>
      </c>
      <c r="B2" s="31" t="s">
        <v>63</v>
      </c>
      <c r="C2" s="37">
        <v>0</v>
      </c>
      <c r="D2" s="37">
        <v>0</v>
      </c>
      <c r="E2" s="29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25" si="0">IF(ISNUMBER($D2),IF(MOD($D2,8)/4&gt;=1,1,0),"")</f>
        <v>0</v>
      </c>
      <c r="I2" s="20">
        <f t="shared" ref="I2:I25" si="1">IF(ISNUMBER($D2),IF(MOD($D2,4)/2&gt;=1,1,0),"")</f>
        <v>0</v>
      </c>
      <c r="J2" s="29">
        <f t="shared" ref="J2:J25" si="2">IF(ISNUMBER($D2),IF(MOD($D2,2)&gt;=1,1,0),"")</f>
        <v>0</v>
      </c>
      <c r="K2" s="36">
        <f t="shared" ref="K2:K25" si="3">IF(ISBLANK($E2),"",IF(MOD(HEX2DEC($E2),32)/16&gt;=1,1,0))</f>
        <v>0</v>
      </c>
      <c r="L2" s="36">
        <f t="shared" ref="L2:L25" si="4">IF(ISBLANK($E2),"",IF(MOD(HEX2DEC($E2),16)/8&gt;=1,1,0))</f>
        <v>1</v>
      </c>
      <c r="M2" s="36">
        <f t="shared" ref="M2:M25" si="5">IF(ISBLANK($E2),"",IF(MOD(HEX2DEC($E2),8)/4&gt;=1,1,0))</f>
        <v>1</v>
      </c>
      <c r="N2" s="36">
        <f t="shared" ref="N2:N25" si="6">IF(ISBLANK($E2),"",IF(MOD(HEX2DEC($E2),4)/2&gt;=1,1,0))</f>
        <v>0</v>
      </c>
      <c r="O2" s="64">
        <f t="shared" ref="O2:O25" si="7">IF(ISBLANK($E2),"",IF(MOD(HEX2DEC($E2),2)&gt;=1,1,0))</f>
        <v>0</v>
      </c>
      <c r="P2" s="38">
        <v>5</v>
      </c>
      <c r="Q2" s="39">
        <f t="shared" ref="Q2:Q25" si="8">IF(ISNUMBER($P2),IF(MOD($P2,16)/8&gt;=1,1,0),"X")</f>
        <v>0</v>
      </c>
      <c r="R2" s="39">
        <f t="shared" ref="R2:R25" si="9">IF(ISNUMBER($P2),IF(MOD($P2,8)/4&gt;=1,1,0),"X")</f>
        <v>1</v>
      </c>
      <c r="S2" s="39">
        <f t="shared" ref="S2:S25" si="10">IF(ISNUMBER($P2),IF(MOD($P2,4)/2&gt;=1,1,0),"X")</f>
        <v>0</v>
      </c>
      <c r="T2" s="39">
        <f t="shared" ref="T2:T2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>
        <v>1</v>
      </c>
      <c r="AJ2" s="36">
        <v>1</v>
      </c>
      <c r="AK2" s="36"/>
      <c r="AL2" s="36"/>
      <c r="AM2" s="36"/>
    </row>
    <row r="3" spans="1:40">
      <c r="A3" s="57">
        <v>2</v>
      </c>
      <c r="B3" s="57" t="s">
        <v>77</v>
      </c>
      <c r="C3" s="44">
        <v>32</v>
      </c>
      <c r="D3" s="59">
        <v>0</v>
      </c>
      <c r="E3" s="61" t="s">
        <v>116</v>
      </c>
      <c r="F3" s="59">
        <f t="shared" ref="F3:F25" si="12">IF(ISNUMBER($C3),IF(MOD($C3,64)/32&gt;=1,1,0),"")</f>
        <v>1</v>
      </c>
      <c r="G3" s="59">
        <f t="shared" ref="G3:G25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>
        <v>1</v>
      </c>
      <c r="AJ3" s="58">
        <v>1</v>
      </c>
      <c r="AK3" s="58"/>
      <c r="AL3" s="58"/>
      <c r="AM3" s="58"/>
    </row>
    <row r="4" spans="1:40">
      <c r="A4" s="35">
        <v>3</v>
      </c>
      <c r="B4" s="31" t="s">
        <v>78</v>
      </c>
      <c r="C4" s="37">
        <v>0</v>
      </c>
      <c r="D4" s="37">
        <v>7</v>
      </c>
      <c r="E4" s="29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>
        <v>1</v>
      </c>
      <c r="AJ4" s="36">
        <v>1</v>
      </c>
      <c r="AK4" s="36"/>
      <c r="AL4" s="36"/>
      <c r="AM4" s="36"/>
    </row>
    <row r="5" spans="1:40">
      <c r="A5" s="57">
        <v>4</v>
      </c>
      <c r="B5" s="57" t="s">
        <v>79</v>
      </c>
      <c r="C5" s="44">
        <v>0</v>
      </c>
      <c r="D5" s="59">
        <v>6</v>
      </c>
      <c r="E5" s="61" t="s">
        <v>116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>
        <v>1</v>
      </c>
      <c r="AJ5" s="58">
        <v>1</v>
      </c>
      <c r="AK5" s="58"/>
      <c r="AL5" s="58"/>
      <c r="AM5" s="58"/>
    </row>
    <row r="6" spans="1:40">
      <c r="A6" s="35">
        <v>5</v>
      </c>
      <c r="B6" s="31" t="s">
        <v>64</v>
      </c>
      <c r="C6" s="37">
        <v>0</v>
      </c>
      <c r="D6" s="37">
        <v>2</v>
      </c>
      <c r="E6" s="29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>
        <v>1</v>
      </c>
      <c r="AJ6" s="36">
        <v>1</v>
      </c>
      <c r="AK6" s="36"/>
      <c r="AL6" s="36"/>
      <c r="AM6" s="36"/>
    </row>
    <row r="7" spans="1:40">
      <c r="A7" s="57">
        <v>6</v>
      </c>
      <c r="B7" s="57" t="s">
        <v>80</v>
      </c>
      <c r="C7" s="44">
        <v>0</v>
      </c>
      <c r="D7" s="59">
        <v>3</v>
      </c>
      <c r="E7" s="61" t="s">
        <v>116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>
        <v>1</v>
      </c>
      <c r="AJ7" s="58">
        <v>1</v>
      </c>
      <c r="AK7" s="58"/>
      <c r="AL7" s="58"/>
      <c r="AM7" s="58"/>
    </row>
    <row r="8" spans="1:40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>
        <v>1</v>
      </c>
      <c r="AJ8" s="36"/>
      <c r="AK8" s="36"/>
      <c r="AL8" s="36"/>
      <c r="AM8" s="36"/>
    </row>
    <row r="9" spans="1:40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>
        <v>1</v>
      </c>
      <c r="AJ9" s="58"/>
      <c r="AK9" s="58"/>
      <c r="AL9" s="58"/>
      <c r="AM9" s="58"/>
    </row>
    <row r="10" spans="1:40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>
        <v>1</v>
      </c>
      <c r="AJ10" s="36"/>
      <c r="AK10" s="36"/>
      <c r="AL10" s="36"/>
      <c r="AM10" s="36"/>
    </row>
    <row r="11" spans="1:40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>
        <v>1</v>
      </c>
      <c r="AJ11" s="58"/>
      <c r="AK11" s="58"/>
      <c r="AL11" s="58"/>
      <c r="AM11" s="58"/>
    </row>
    <row r="12" spans="1:40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>
        <v>1</v>
      </c>
      <c r="AJ12" s="36"/>
      <c r="AK12" s="36"/>
      <c r="AL12" s="36"/>
      <c r="AM12" s="36"/>
    </row>
    <row r="13" spans="1:40">
      <c r="A13" s="57">
        <v>12</v>
      </c>
      <c r="B13" s="57" t="s">
        <v>86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>
        <v>1</v>
      </c>
      <c r="AJ13" s="58"/>
      <c r="AK13" s="58"/>
      <c r="AL13" s="58"/>
      <c r="AM13" s="58"/>
    </row>
    <row r="14" spans="1:40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>
        <v>1</v>
      </c>
      <c r="AJ14" s="36"/>
      <c r="AK14" s="36"/>
      <c r="AL14" s="36"/>
      <c r="AM14" s="36"/>
    </row>
    <row r="15" spans="1:40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>
        <v>1</v>
      </c>
      <c r="AJ15" s="58"/>
      <c r="AK15" s="58"/>
      <c r="AL15" s="58"/>
      <c r="AM15" s="58"/>
    </row>
    <row r="16" spans="1:40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/>
      <c r="Q16" s="39" t="str">
        <f t="shared" si="8"/>
        <v>X</v>
      </c>
      <c r="R16" s="39" t="str">
        <f t="shared" si="9"/>
        <v>X</v>
      </c>
      <c r="S16" s="39" t="str">
        <f t="shared" si="10"/>
        <v>X</v>
      </c>
      <c r="T16" s="39" t="str">
        <f t="shared" si="11"/>
        <v>X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>
        <v>1</v>
      </c>
      <c r="AJ16" s="36"/>
      <c r="AK16" s="36"/>
      <c r="AL16" s="36"/>
      <c r="AM16" s="36"/>
    </row>
    <row r="17" spans="1:39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/>
      <c r="Q17" s="63" t="str">
        <f t="shared" si="8"/>
        <v>X</v>
      </c>
      <c r="R17" s="63" t="str">
        <f t="shared" si="9"/>
        <v>X</v>
      </c>
      <c r="S17" s="63" t="str">
        <f t="shared" si="10"/>
        <v>X</v>
      </c>
      <c r="T17" s="63" t="str">
        <f t="shared" si="11"/>
        <v>X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>
        <v>1</v>
      </c>
      <c r="AJ17" s="58">
        <v>1</v>
      </c>
      <c r="AK17" s="58"/>
      <c r="AL17" s="58"/>
      <c r="AM17" s="58"/>
    </row>
    <row r="18" spans="1:39">
      <c r="A18" s="35">
        <v>17</v>
      </c>
      <c r="B18" s="31" t="s">
        <v>66</v>
      </c>
      <c r="C18" s="37">
        <v>0</v>
      </c>
      <c r="D18" s="37">
        <v>0</v>
      </c>
      <c r="E18" s="29" t="s">
        <v>117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>
        <v>6</v>
      </c>
      <c r="Q19" s="63">
        <f t="shared" si="8"/>
        <v>0</v>
      </c>
      <c r="R19" s="63">
        <f t="shared" si="9"/>
        <v>1</v>
      </c>
      <c r="S19" s="63">
        <f t="shared" si="10"/>
        <v>1</v>
      </c>
      <c r="T19" s="63">
        <f t="shared" si="11"/>
        <v>0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>
        <v>1</v>
      </c>
      <c r="AJ19" s="58">
        <v>1</v>
      </c>
      <c r="AK19" s="58"/>
      <c r="AL19" s="58"/>
      <c r="AM19" s="58"/>
    </row>
    <row r="20" spans="1:39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>
        <v>6</v>
      </c>
      <c r="Q20" s="39">
        <f t="shared" si="8"/>
        <v>0</v>
      </c>
      <c r="R20" s="39">
        <f t="shared" si="9"/>
        <v>1</v>
      </c>
      <c r="S20" s="39">
        <f t="shared" si="10"/>
        <v>1</v>
      </c>
      <c r="T20" s="39">
        <f t="shared" si="11"/>
        <v>0</v>
      </c>
      <c r="U20" s="31"/>
      <c r="V20" s="31"/>
      <c r="W20" s="31"/>
      <c r="X20" s="31" t="s">
        <v>118</v>
      </c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>
        <v>1</v>
      </c>
      <c r="AJ20" s="36">
        <v>1</v>
      </c>
      <c r="AK20" s="36"/>
      <c r="AL20" s="36"/>
      <c r="AM20" s="36"/>
    </row>
    <row r="21" spans="1:39">
      <c r="A21" s="57">
        <v>20</v>
      </c>
      <c r="B21" s="57" t="s">
        <v>90</v>
      </c>
      <c r="C21" s="44"/>
      <c r="D21" s="59"/>
      <c r="E21" s="61" t="s">
        <v>119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6</v>
      </c>
      <c r="Q22" s="39">
        <f t="shared" si="8"/>
        <v>0</v>
      </c>
      <c r="R22" s="39">
        <f t="shared" si="9"/>
        <v>1</v>
      </c>
      <c r="S22" s="39">
        <f t="shared" si="10"/>
        <v>1</v>
      </c>
      <c r="T22" s="39">
        <f t="shared" si="11"/>
        <v>0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>
        <v>1</v>
      </c>
      <c r="AJ22" s="36"/>
      <c r="AK22" s="36"/>
      <c r="AL22" s="36"/>
      <c r="AM22" s="36"/>
    </row>
    <row r="23" spans="1:39">
      <c r="A23" s="57">
        <v>22</v>
      </c>
      <c r="B23" s="57" t="s">
        <v>113</v>
      </c>
      <c r="C23" s="44"/>
      <c r="D23" s="59">
        <v>6</v>
      </c>
      <c r="E23" s="61" t="s">
        <v>117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/>
      <c r="AM23" s="58"/>
    </row>
    <row r="24" spans="1:39">
      <c r="A24" s="35">
        <v>23</v>
      </c>
      <c r="B24" s="69" t="s">
        <v>114</v>
      </c>
      <c r="C24" s="37"/>
      <c r="D24" s="37">
        <v>7</v>
      </c>
      <c r="E24" s="29" t="s">
        <v>117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/>
      <c r="AL24" s="36"/>
      <c r="AM24" s="36"/>
    </row>
    <row r="25" spans="1:39">
      <c r="A25" s="57">
        <v>24</v>
      </c>
      <c r="B25" s="57" t="s">
        <v>115</v>
      </c>
      <c r="C25" s="44">
        <v>2</v>
      </c>
      <c r="D25" s="59">
        <v>0</v>
      </c>
      <c r="E25" s="61" t="s">
        <v>117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>
      <c r="A26" s="35">
        <v>25</v>
      </c>
      <c r="B26" s="31" t="s">
        <v>120</v>
      </c>
      <c r="C26" s="37">
        <v>0</v>
      </c>
      <c r="D26" s="37">
        <v>4</v>
      </c>
      <c r="E26" s="29" t="s">
        <v>116</v>
      </c>
      <c r="F26" s="20">
        <f t="shared" ref="F26:F61" si="14">IF(ISNUMBER($C26),IF(MOD($C26,64)/32&gt;=1,1,0),"")</f>
        <v>0</v>
      </c>
      <c r="G26" s="20">
        <f t="shared" ref="G26:G61" si="15">IF(ISNUMBER($C26),IF(MOD($C26,2)&gt;=1,1,0),"")</f>
        <v>0</v>
      </c>
      <c r="H26" s="20">
        <f t="shared" ref="H26:H35" si="16">IF(ISNUMBER($D26),IF(MOD($D26,8)/4&gt;=1,1,0),"")</f>
        <v>1</v>
      </c>
      <c r="I26" s="20">
        <f t="shared" ref="I26:I35" si="17">IF(ISNUMBER($D26),IF(MOD($D26,4)/2&gt;=1,1,0),"")</f>
        <v>0</v>
      </c>
      <c r="J26" s="29">
        <f t="shared" ref="J26:J35" si="18">IF(ISNUMBER($D26),IF(MOD($D26,2)&gt;=1,1,0),"")</f>
        <v>0</v>
      </c>
      <c r="K26" s="36">
        <f t="shared" ref="K26:K35" si="19">IF(ISBLANK($E26),"",IF(MOD(HEX2DEC($E26),32)/16&gt;=1,1,0))</f>
        <v>0</v>
      </c>
      <c r="L26" s="36">
        <f t="shared" ref="L26:L35" si="20">IF(ISBLANK($E26),"",IF(MOD(HEX2DEC($E26),16)/8&gt;=1,1,0))</f>
        <v>1</v>
      </c>
      <c r="M26" s="36">
        <f t="shared" ref="M26:M35" si="21">IF(ISBLANK($E26),"",IF(MOD(HEX2DEC($E26),8)/4&gt;=1,1,0))</f>
        <v>1</v>
      </c>
      <c r="N26" s="36">
        <f t="shared" ref="N26:N35" si="22">IF(ISBLANK($E26),"",IF(MOD(HEX2DEC($E26),4)/2&gt;=1,1,0))</f>
        <v>0</v>
      </c>
      <c r="O26" s="64">
        <f t="shared" ref="O26:O35" si="23">IF(ISBLANK($E26),"",IF(MOD(HEX2DEC($E26),2)&gt;=1,1,0))</f>
        <v>0</v>
      </c>
      <c r="P26" s="38">
        <v>9</v>
      </c>
      <c r="Q26" s="39">
        <f t="shared" ref="Q26:Q35" si="24">IF(ISNUMBER($P26),IF(MOD($P26,16)/8&gt;=1,1,0),"X")</f>
        <v>1</v>
      </c>
      <c r="R26" s="39">
        <f t="shared" ref="R26:R35" si="25">IF(ISNUMBER($P26),IF(MOD($P26,8)/4&gt;=1,1,0),"X")</f>
        <v>0</v>
      </c>
      <c r="S26" s="39">
        <f t="shared" ref="S26:S35" si="26">IF(ISNUMBER($P26),IF(MOD($P26,4)/2&gt;=1,1,0),"X")</f>
        <v>0</v>
      </c>
      <c r="T26" s="39">
        <f t="shared" ref="T26:T35" si="27">IF(ISNUMBER($P26),IF(MOD($P26,2)&gt;=1,1,0),"X")</f>
        <v>1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>
        <v>1</v>
      </c>
      <c r="AF26" s="31"/>
      <c r="AG26" s="36"/>
      <c r="AH26" s="36"/>
      <c r="AI26" s="36">
        <v>1</v>
      </c>
      <c r="AJ26" s="36">
        <v>1</v>
      </c>
      <c r="AK26" s="36"/>
      <c r="AL26" s="36"/>
      <c r="AM26" s="36"/>
    </row>
    <row r="27" spans="1:39">
      <c r="A27" s="57">
        <v>26</v>
      </c>
      <c r="B27" s="57" t="s">
        <v>121</v>
      </c>
      <c r="C27" s="44"/>
      <c r="D27" s="59"/>
      <c r="E27" s="61" t="s">
        <v>124</v>
      </c>
      <c r="F27" s="59" t="str">
        <f t="shared" si="14"/>
        <v/>
      </c>
      <c r="G27" s="59" t="str">
        <f t="shared" si="15"/>
        <v/>
      </c>
      <c r="H27" s="59" t="str">
        <f t="shared" si="16"/>
        <v/>
      </c>
      <c r="I27" s="59" t="str">
        <f t="shared" si="17"/>
        <v/>
      </c>
      <c r="J27" s="61" t="str">
        <f t="shared" si="18"/>
        <v/>
      </c>
      <c r="K27" s="60">
        <f t="shared" si="19"/>
        <v>0</v>
      </c>
      <c r="L27" s="60">
        <f t="shared" si="20"/>
        <v>1</v>
      </c>
      <c r="M27" s="60">
        <f t="shared" si="21"/>
        <v>1</v>
      </c>
      <c r="N27" s="60">
        <f t="shared" si="22"/>
        <v>0</v>
      </c>
      <c r="O27" s="65">
        <f t="shared" si="23"/>
        <v>1</v>
      </c>
      <c r="P27" s="62"/>
      <c r="Q27" s="63" t="str">
        <f t="shared" si="24"/>
        <v>X</v>
      </c>
      <c r="R27" s="63" t="str">
        <f t="shared" si="25"/>
        <v>X</v>
      </c>
      <c r="S27" s="63" t="str">
        <f t="shared" si="26"/>
        <v>X</v>
      </c>
      <c r="T27" s="63" t="str">
        <f t="shared" si="27"/>
        <v>X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/>
      <c r="AF27" s="57">
        <v>1</v>
      </c>
      <c r="AG27" s="58"/>
      <c r="AH27" s="58"/>
      <c r="AI27" s="58"/>
      <c r="AJ27" s="58"/>
      <c r="AK27" s="58"/>
      <c r="AL27" s="58"/>
      <c r="AM27" s="58"/>
    </row>
    <row r="28" spans="1:39">
      <c r="A28" s="35">
        <v>27</v>
      </c>
      <c r="B28" s="31" t="s">
        <v>122</v>
      </c>
      <c r="C28" s="37"/>
      <c r="D28" s="37">
        <v>1</v>
      </c>
      <c r="E28" s="29">
        <v>0</v>
      </c>
      <c r="F28" s="20" t="str">
        <f t="shared" si="14"/>
        <v/>
      </c>
      <c r="G28" s="20" t="str">
        <f t="shared" si="15"/>
        <v/>
      </c>
      <c r="H28" s="20">
        <f t="shared" si="16"/>
        <v>0</v>
      </c>
      <c r="I28" s="20">
        <f t="shared" si="17"/>
        <v>0</v>
      </c>
      <c r="J28" s="29">
        <f t="shared" si="18"/>
        <v>1</v>
      </c>
      <c r="K28" s="36">
        <f t="shared" si="19"/>
        <v>0</v>
      </c>
      <c r="L28" s="36">
        <f t="shared" si="20"/>
        <v>0</v>
      </c>
      <c r="M28" s="36">
        <f t="shared" si="21"/>
        <v>0</v>
      </c>
      <c r="N28" s="36">
        <f t="shared" si="22"/>
        <v>0</v>
      </c>
      <c r="O28" s="64">
        <f t="shared" si="23"/>
        <v>0</v>
      </c>
      <c r="P28" s="38"/>
      <c r="Q28" s="39" t="str">
        <f t="shared" si="24"/>
        <v>X</v>
      </c>
      <c r="R28" s="39" t="str">
        <f t="shared" si="25"/>
        <v>X</v>
      </c>
      <c r="S28" s="39" t="str">
        <f t="shared" si="26"/>
        <v>X</v>
      </c>
      <c r="T28" s="39" t="str">
        <f t="shared" si="27"/>
        <v>X</v>
      </c>
      <c r="U28" s="31">
        <v>1</v>
      </c>
      <c r="V28" s="31"/>
      <c r="W28" s="31">
        <v>1</v>
      </c>
      <c r="X28" s="31">
        <v>1</v>
      </c>
      <c r="Y28" s="31"/>
      <c r="Z28" s="31"/>
      <c r="AA28" s="31"/>
      <c r="AB28" s="31"/>
      <c r="AC28" s="31"/>
      <c r="AD28" s="31"/>
      <c r="AE28" s="31"/>
      <c r="AF28" s="31"/>
      <c r="AG28" s="36">
        <v>1</v>
      </c>
      <c r="AH28" s="36"/>
      <c r="AI28" s="36">
        <v>1</v>
      </c>
      <c r="AJ28" s="36"/>
      <c r="AK28" s="36"/>
      <c r="AL28" s="36"/>
      <c r="AM28" s="36"/>
    </row>
    <row r="29" spans="1:39">
      <c r="A29" s="57">
        <v>28</v>
      </c>
      <c r="B29" s="57" t="s">
        <v>123</v>
      </c>
      <c r="C29" s="44"/>
      <c r="D29" s="59">
        <v>6</v>
      </c>
      <c r="E29" s="61">
        <v>18</v>
      </c>
      <c r="F29" s="59" t="str">
        <f t="shared" si="14"/>
        <v/>
      </c>
      <c r="G29" s="59" t="str">
        <f t="shared" si="15"/>
        <v/>
      </c>
      <c r="H29" s="59">
        <f t="shared" si="16"/>
        <v>1</v>
      </c>
      <c r="I29" s="59">
        <f t="shared" si="17"/>
        <v>1</v>
      </c>
      <c r="J29" s="61">
        <f t="shared" si="18"/>
        <v>0</v>
      </c>
      <c r="K29" s="60">
        <f t="shared" si="19"/>
        <v>1</v>
      </c>
      <c r="L29" s="60">
        <f t="shared" si="20"/>
        <v>1</v>
      </c>
      <c r="M29" s="60">
        <f t="shared" si="21"/>
        <v>0</v>
      </c>
      <c r="N29" s="60">
        <f t="shared" si="22"/>
        <v>0</v>
      </c>
      <c r="O29" s="65">
        <f t="shared" si="23"/>
        <v>0</v>
      </c>
      <c r="P29" s="62">
        <v>12</v>
      </c>
      <c r="Q29" s="63">
        <f t="shared" si="24"/>
        <v>1</v>
      </c>
      <c r="R29" s="63">
        <f t="shared" si="25"/>
        <v>1</v>
      </c>
      <c r="S29" s="63">
        <f t="shared" si="26"/>
        <v>0</v>
      </c>
      <c r="T29" s="63">
        <f t="shared" si="27"/>
        <v>0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>
        <v>1</v>
      </c>
      <c r="AI29" s="58">
        <v>1</v>
      </c>
      <c r="AJ29" s="58">
        <v>1</v>
      </c>
      <c r="AK29" s="58"/>
      <c r="AL29" s="58"/>
      <c r="AM29" s="58"/>
    </row>
    <row r="30" spans="1:39">
      <c r="A30" s="35">
        <v>29</v>
      </c>
      <c r="B30" s="31"/>
      <c r="C30" s="37"/>
      <c r="D30" s="37"/>
      <c r="E30" s="29"/>
      <c r="F30" s="20" t="str">
        <f t="shared" si="14"/>
        <v/>
      </c>
      <c r="G30" s="20" t="str">
        <f t="shared" si="15"/>
        <v/>
      </c>
      <c r="H30" s="20" t="str">
        <f t="shared" si="16"/>
        <v/>
      </c>
      <c r="I30" s="20" t="str">
        <f t="shared" si="17"/>
        <v/>
      </c>
      <c r="J30" s="29" t="str">
        <f t="shared" si="18"/>
        <v/>
      </c>
      <c r="K30" s="36" t="str">
        <f t="shared" si="19"/>
        <v/>
      </c>
      <c r="L30" s="36" t="str">
        <f t="shared" si="20"/>
        <v/>
      </c>
      <c r="M30" s="36" t="str">
        <f t="shared" si="21"/>
        <v/>
      </c>
      <c r="N30" s="36" t="str">
        <f t="shared" si="22"/>
        <v/>
      </c>
      <c r="O30" s="64" t="str">
        <f t="shared" si="23"/>
        <v/>
      </c>
      <c r="P30" s="38"/>
      <c r="Q30" s="39" t="str">
        <f t="shared" si="24"/>
        <v>X</v>
      </c>
      <c r="R30" s="39" t="str">
        <f t="shared" si="25"/>
        <v>X</v>
      </c>
      <c r="S30" s="39" t="str">
        <f t="shared" si="26"/>
        <v>X</v>
      </c>
      <c r="T30" s="39" t="str">
        <f t="shared" si="27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>
      <c r="A31" s="57">
        <v>30</v>
      </c>
      <c r="B31" s="57"/>
      <c r="C31" s="44"/>
      <c r="D31" s="59"/>
      <c r="E31" s="61"/>
      <c r="F31" s="59" t="str">
        <f t="shared" si="14"/>
        <v/>
      </c>
      <c r="G31" s="59" t="str">
        <f t="shared" si="15"/>
        <v/>
      </c>
      <c r="H31" s="59" t="str">
        <f t="shared" si="16"/>
        <v/>
      </c>
      <c r="I31" s="59" t="str">
        <f t="shared" si="17"/>
        <v/>
      </c>
      <c r="J31" s="61" t="str">
        <f t="shared" si="18"/>
        <v/>
      </c>
      <c r="K31" s="60" t="str">
        <f t="shared" si="19"/>
        <v/>
      </c>
      <c r="L31" s="60" t="str">
        <f t="shared" si="20"/>
        <v/>
      </c>
      <c r="M31" s="60" t="str">
        <f t="shared" si="21"/>
        <v/>
      </c>
      <c r="N31" s="60" t="str">
        <f t="shared" si="22"/>
        <v/>
      </c>
      <c r="O31" s="65" t="str">
        <f t="shared" si="23"/>
        <v/>
      </c>
      <c r="P31" s="62"/>
      <c r="Q31" s="63" t="str">
        <f t="shared" si="24"/>
        <v>X</v>
      </c>
      <c r="R31" s="63" t="str">
        <f t="shared" si="25"/>
        <v>X</v>
      </c>
      <c r="S31" s="63" t="str">
        <f t="shared" si="26"/>
        <v>X</v>
      </c>
      <c r="T31" s="63" t="str">
        <f t="shared" si="27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>
      <c r="A32" s="35">
        <v>31</v>
      </c>
      <c r="B32" s="31"/>
      <c r="C32" s="37"/>
      <c r="D32" s="37"/>
      <c r="E32" s="29"/>
      <c r="F32" s="20" t="str">
        <f t="shared" si="14"/>
        <v/>
      </c>
      <c r="G32" s="20" t="str">
        <f t="shared" si="15"/>
        <v/>
      </c>
      <c r="H32" s="20" t="str">
        <f t="shared" si="16"/>
        <v/>
      </c>
      <c r="I32" s="20" t="str">
        <f t="shared" si="17"/>
        <v/>
      </c>
      <c r="J32" s="29" t="str">
        <f t="shared" si="18"/>
        <v/>
      </c>
      <c r="K32" s="36" t="str">
        <f t="shared" si="19"/>
        <v/>
      </c>
      <c r="L32" s="36" t="str">
        <f t="shared" si="20"/>
        <v/>
      </c>
      <c r="M32" s="36" t="str">
        <f t="shared" si="21"/>
        <v/>
      </c>
      <c r="N32" s="36" t="str">
        <f t="shared" si="22"/>
        <v/>
      </c>
      <c r="O32" s="64" t="str">
        <f t="shared" si="23"/>
        <v/>
      </c>
      <c r="P32" s="38"/>
      <c r="Q32" s="39" t="str">
        <f t="shared" si="24"/>
        <v>X</v>
      </c>
      <c r="R32" s="39" t="str">
        <f t="shared" si="25"/>
        <v>X</v>
      </c>
      <c r="S32" s="39" t="str">
        <f t="shared" si="26"/>
        <v>X</v>
      </c>
      <c r="T32" s="39" t="str">
        <f t="shared" si="27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>
      <c r="A33" s="57">
        <v>32</v>
      </c>
      <c r="B33" s="57"/>
      <c r="C33" s="44"/>
      <c r="D33" s="59"/>
      <c r="E33" s="61"/>
      <c r="F33" s="59" t="str">
        <f t="shared" si="14"/>
        <v/>
      </c>
      <c r="G33" s="59" t="str">
        <f t="shared" si="15"/>
        <v/>
      </c>
      <c r="H33" s="59" t="str">
        <f t="shared" si="16"/>
        <v/>
      </c>
      <c r="I33" s="59" t="str">
        <f t="shared" si="17"/>
        <v/>
      </c>
      <c r="J33" s="61" t="str">
        <f t="shared" si="18"/>
        <v/>
      </c>
      <c r="K33" s="60" t="str">
        <f t="shared" si="19"/>
        <v/>
      </c>
      <c r="L33" s="60" t="str">
        <f t="shared" si="20"/>
        <v/>
      </c>
      <c r="M33" s="60" t="str">
        <f t="shared" si="21"/>
        <v/>
      </c>
      <c r="N33" s="60" t="str">
        <f t="shared" si="22"/>
        <v/>
      </c>
      <c r="O33" s="65" t="str">
        <f t="shared" si="23"/>
        <v/>
      </c>
      <c r="P33" s="62"/>
      <c r="Q33" s="63" t="str">
        <f t="shared" si="24"/>
        <v>X</v>
      </c>
      <c r="R33" s="63" t="str">
        <f t="shared" si="25"/>
        <v>X</v>
      </c>
      <c r="S33" s="63" t="str">
        <f t="shared" si="26"/>
        <v>X</v>
      </c>
      <c r="T33" s="63" t="str">
        <f t="shared" si="27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>
      <c r="A34" s="35">
        <v>33</v>
      </c>
      <c r="B34" s="31"/>
      <c r="C34" s="37"/>
      <c r="D34" s="37"/>
      <c r="E34" s="29"/>
      <c r="F34" s="20" t="str">
        <f t="shared" si="14"/>
        <v/>
      </c>
      <c r="G34" s="20" t="str">
        <f t="shared" si="15"/>
        <v/>
      </c>
      <c r="H34" s="20" t="str">
        <f t="shared" si="16"/>
        <v/>
      </c>
      <c r="I34" s="20" t="str">
        <f t="shared" si="17"/>
        <v/>
      </c>
      <c r="J34" s="29" t="str">
        <f t="shared" si="18"/>
        <v/>
      </c>
      <c r="K34" s="36" t="str">
        <f t="shared" si="19"/>
        <v/>
      </c>
      <c r="L34" s="36" t="str">
        <f t="shared" si="20"/>
        <v/>
      </c>
      <c r="M34" s="36" t="str">
        <f t="shared" si="21"/>
        <v/>
      </c>
      <c r="N34" s="36" t="str">
        <f t="shared" si="22"/>
        <v/>
      </c>
      <c r="O34" s="64" t="str">
        <f t="shared" si="23"/>
        <v/>
      </c>
      <c r="P34" s="38"/>
      <c r="Q34" s="39" t="str">
        <f t="shared" si="24"/>
        <v>X</v>
      </c>
      <c r="R34" s="39" t="str">
        <f t="shared" si="25"/>
        <v>X</v>
      </c>
      <c r="S34" s="39" t="str">
        <f t="shared" si="26"/>
        <v>X</v>
      </c>
      <c r="T34" s="39" t="str">
        <f t="shared" si="27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>
      <c r="A35" s="57">
        <v>34</v>
      </c>
      <c r="B35" s="57"/>
      <c r="C35" s="44"/>
      <c r="D35" s="59"/>
      <c r="E35" s="61"/>
      <c r="F35" s="59" t="str">
        <f t="shared" si="14"/>
        <v/>
      </c>
      <c r="G35" s="59" t="str">
        <f t="shared" si="15"/>
        <v/>
      </c>
      <c r="H35" s="59" t="str">
        <f t="shared" si="16"/>
        <v/>
      </c>
      <c r="I35" s="59" t="str">
        <f t="shared" si="17"/>
        <v/>
      </c>
      <c r="J35" s="61" t="str">
        <f t="shared" si="18"/>
        <v/>
      </c>
      <c r="K35" s="60" t="str">
        <f t="shared" si="19"/>
        <v/>
      </c>
      <c r="L35" s="60" t="str">
        <f t="shared" si="20"/>
        <v/>
      </c>
      <c r="M35" s="60" t="str">
        <f t="shared" si="21"/>
        <v/>
      </c>
      <c r="N35" s="60" t="str">
        <f t="shared" si="22"/>
        <v/>
      </c>
      <c r="O35" s="65" t="str">
        <f t="shared" si="23"/>
        <v/>
      </c>
      <c r="P35" s="62"/>
      <c r="Q35" s="63" t="str">
        <f t="shared" si="24"/>
        <v>X</v>
      </c>
      <c r="R35" s="63" t="str">
        <f t="shared" si="25"/>
        <v>X</v>
      </c>
      <c r="S35" s="63" t="str">
        <f t="shared" si="26"/>
        <v>X</v>
      </c>
      <c r="T35" s="63" t="str">
        <f t="shared" si="27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>
      <c r="A36" s="35"/>
      <c r="B36" s="31"/>
      <c r="C36" s="37"/>
      <c r="D36" s="37"/>
      <c r="E36" s="29"/>
      <c r="F36" s="20" t="str">
        <f t="shared" si="14"/>
        <v/>
      </c>
      <c r="G36" s="20" t="str">
        <f t="shared" si="15"/>
        <v/>
      </c>
      <c r="H36" s="20" t="str">
        <f t="shared" ref="H36:H61" si="28">IF(ISNUMBER($D36),IF(MOD($D36,8)/4&gt;=1,1,0),"")</f>
        <v/>
      </c>
      <c r="I36" s="20" t="str">
        <f t="shared" ref="I36:I61" si="29">IF(ISNUMBER($D36),IF(MOD($D36,4)/2&gt;=1,1,0),"")</f>
        <v/>
      </c>
      <c r="J36" s="29" t="str">
        <f t="shared" ref="J36:J61" si="30">IF(ISNUMBER($D36),IF(MOD($D36,2)&gt;=1,1,0),"")</f>
        <v/>
      </c>
      <c r="K36" s="36" t="str">
        <f t="shared" ref="K36:K61" si="31">IF(ISBLANK($E36),"",IF(MOD(HEX2DEC($E36),32)/16&gt;=1,1,0))</f>
        <v/>
      </c>
      <c r="L36" s="36" t="str">
        <f t="shared" ref="L36:L61" si="32">IF(ISBLANK($E36),"",IF(MOD(HEX2DEC($E36),16)/8&gt;=1,1,0))</f>
        <v/>
      </c>
      <c r="M36" s="36" t="str">
        <f t="shared" ref="M36:M61" si="33">IF(ISBLANK($E36),"",IF(MOD(HEX2DEC($E36),8)/4&gt;=1,1,0))</f>
        <v/>
      </c>
      <c r="N36" s="36" t="str">
        <f t="shared" ref="N36:N61" si="34">IF(ISBLANK($E36),"",IF(MOD(HEX2DEC($E36),4)/2&gt;=1,1,0))</f>
        <v/>
      </c>
      <c r="O36" s="64" t="str">
        <f t="shared" ref="O36:O61" si="35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>
      <c r="A37" s="57"/>
      <c r="B37" s="57"/>
      <c r="C37" s="44"/>
      <c r="D37" s="59"/>
      <c r="E37" s="61"/>
      <c r="F37" s="59" t="str">
        <f t="shared" si="14"/>
        <v/>
      </c>
      <c r="G37" s="59" t="str">
        <f t="shared" si="15"/>
        <v/>
      </c>
      <c r="H37" s="59" t="str">
        <f t="shared" si="28"/>
        <v/>
      </c>
      <c r="I37" s="59" t="str">
        <f t="shared" si="29"/>
        <v/>
      </c>
      <c r="J37" s="61" t="str">
        <f t="shared" si="30"/>
        <v/>
      </c>
      <c r="K37" s="60" t="str">
        <f t="shared" si="31"/>
        <v/>
      </c>
      <c r="L37" s="60" t="str">
        <f t="shared" si="32"/>
        <v/>
      </c>
      <c r="M37" s="60" t="str">
        <f t="shared" si="33"/>
        <v/>
      </c>
      <c r="N37" s="60" t="str">
        <f t="shared" si="34"/>
        <v/>
      </c>
      <c r="O37" s="65" t="str">
        <f t="shared" si="35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>
      <c r="A38" s="35"/>
      <c r="B38" s="31"/>
      <c r="C38" s="37"/>
      <c r="D38" s="37"/>
      <c r="E38" s="29"/>
      <c r="F38" s="20" t="str">
        <f t="shared" si="14"/>
        <v/>
      </c>
      <c r="G38" s="20" t="str">
        <f t="shared" si="15"/>
        <v/>
      </c>
      <c r="H38" s="20" t="str">
        <f t="shared" si="28"/>
        <v/>
      </c>
      <c r="I38" s="20" t="str">
        <f t="shared" si="29"/>
        <v/>
      </c>
      <c r="J38" s="29" t="str">
        <f t="shared" si="30"/>
        <v/>
      </c>
      <c r="K38" s="36" t="str">
        <f t="shared" si="31"/>
        <v/>
      </c>
      <c r="L38" s="36" t="str">
        <f t="shared" si="32"/>
        <v/>
      </c>
      <c r="M38" s="36" t="str">
        <f t="shared" si="33"/>
        <v/>
      </c>
      <c r="N38" s="36" t="str">
        <f t="shared" si="34"/>
        <v/>
      </c>
      <c r="O38" s="64" t="str">
        <f t="shared" si="35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>
      <c r="A39" s="57"/>
      <c r="B39" s="57"/>
      <c r="C39" s="44"/>
      <c r="D39" s="59"/>
      <c r="E39" s="61"/>
      <c r="F39" s="59" t="str">
        <f t="shared" si="14"/>
        <v/>
      </c>
      <c r="G39" s="59" t="str">
        <f t="shared" si="15"/>
        <v/>
      </c>
      <c r="H39" s="59" t="str">
        <f t="shared" si="28"/>
        <v/>
      </c>
      <c r="I39" s="59" t="str">
        <f t="shared" si="29"/>
        <v/>
      </c>
      <c r="J39" s="61" t="str">
        <f t="shared" si="30"/>
        <v/>
      </c>
      <c r="K39" s="60" t="str">
        <f t="shared" si="31"/>
        <v/>
      </c>
      <c r="L39" s="60" t="str">
        <f t="shared" si="32"/>
        <v/>
      </c>
      <c r="M39" s="60" t="str">
        <f t="shared" si="33"/>
        <v/>
      </c>
      <c r="N39" s="60" t="str">
        <f t="shared" si="34"/>
        <v/>
      </c>
      <c r="O39" s="65" t="str">
        <f t="shared" si="35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>
      <c r="A40" s="35"/>
      <c r="B40" s="31"/>
      <c r="C40" s="37"/>
      <c r="D40" s="37"/>
      <c r="E40" s="29"/>
      <c r="F40" s="20" t="str">
        <f t="shared" si="14"/>
        <v/>
      </c>
      <c r="G40" s="20" t="str">
        <f t="shared" si="15"/>
        <v/>
      </c>
      <c r="H40" s="20" t="str">
        <f t="shared" si="28"/>
        <v/>
      </c>
      <c r="I40" s="20" t="str">
        <f t="shared" si="29"/>
        <v/>
      </c>
      <c r="J40" s="29" t="str">
        <f t="shared" si="30"/>
        <v/>
      </c>
      <c r="K40" s="36" t="str">
        <f t="shared" si="31"/>
        <v/>
      </c>
      <c r="L40" s="36" t="str">
        <f t="shared" si="32"/>
        <v/>
      </c>
      <c r="M40" s="36" t="str">
        <f t="shared" si="33"/>
        <v/>
      </c>
      <c r="N40" s="36" t="str">
        <f t="shared" si="34"/>
        <v/>
      </c>
      <c r="O40" s="64" t="str">
        <f t="shared" si="35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>
      <c r="A41" s="57"/>
      <c r="B41" s="57"/>
      <c r="C41" s="44"/>
      <c r="D41" s="59"/>
      <c r="E41" s="61"/>
      <c r="F41" s="59" t="str">
        <f t="shared" si="14"/>
        <v/>
      </c>
      <c r="G41" s="59" t="str">
        <f t="shared" si="15"/>
        <v/>
      </c>
      <c r="H41" s="59" t="str">
        <f t="shared" si="28"/>
        <v/>
      </c>
      <c r="I41" s="59" t="str">
        <f t="shared" si="29"/>
        <v/>
      </c>
      <c r="J41" s="61" t="str">
        <f t="shared" si="30"/>
        <v/>
      </c>
      <c r="K41" s="60" t="str">
        <f t="shared" si="31"/>
        <v/>
      </c>
      <c r="L41" s="60" t="str">
        <f t="shared" si="32"/>
        <v/>
      </c>
      <c r="M41" s="60" t="str">
        <f t="shared" si="33"/>
        <v/>
      </c>
      <c r="N41" s="60" t="str">
        <f t="shared" si="34"/>
        <v/>
      </c>
      <c r="O41" s="65" t="str">
        <f t="shared" si="35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>
      <c r="A42" s="35"/>
      <c r="B42" s="31"/>
      <c r="C42" s="37"/>
      <c r="D42" s="37"/>
      <c r="E42" s="29"/>
      <c r="F42" s="20" t="str">
        <f t="shared" si="14"/>
        <v/>
      </c>
      <c r="G42" s="20" t="str">
        <f t="shared" si="15"/>
        <v/>
      </c>
      <c r="H42" s="20" t="str">
        <f t="shared" si="28"/>
        <v/>
      </c>
      <c r="I42" s="20" t="str">
        <f t="shared" si="29"/>
        <v/>
      </c>
      <c r="J42" s="29" t="str">
        <f t="shared" si="30"/>
        <v/>
      </c>
      <c r="K42" s="36" t="str">
        <f t="shared" si="31"/>
        <v/>
      </c>
      <c r="L42" s="36" t="str">
        <f t="shared" si="32"/>
        <v/>
      </c>
      <c r="M42" s="36" t="str">
        <f t="shared" si="33"/>
        <v/>
      </c>
      <c r="N42" s="36" t="str">
        <f t="shared" si="34"/>
        <v/>
      </c>
      <c r="O42" s="64" t="str">
        <f t="shared" si="35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>
      <c r="A43" s="57"/>
      <c r="B43" s="57"/>
      <c r="C43" s="44"/>
      <c r="D43" s="59"/>
      <c r="E43" s="61"/>
      <c r="F43" s="59" t="str">
        <f t="shared" si="14"/>
        <v/>
      </c>
      <c r="G43" s="59" t="str">
        <f t="shared" si="15"/>
        <v/>
      </c>
      <c r="H43" s="59" t="str">
        <f t="shared" si="28"/>
        <v/>
      </c>
      <c r="I43" s="59" t="str">
        <f t="shared" si="29"/>
        <v/>
      </c>
      <c r="J43" s="61" t="str">
        <f t="shared" si="30"/>
        <v/>
      </c>
      <c r="K43" s="60" t="str">
        <f t="shared" si="31"/>
        <v/>
      </c>
      <c r="L43" s="60" t="str">
        <f t="shared" si="32"/>
        <v/>
      </c>
      <c r="M43" s="60" t="str">
        <f t="shared" si="33"/>
        <v/>
      </c>
      <c r="N43" s="60" t="str">
        <f t="shared" si="34"/>
        <v/>
      </c>
      <c r="O43" s="65" t="str">
        <f t="shared" si="35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>
      <c r="A44" s="35"/>
      <c r="B44" s="31"/>
      <c r="C44" s="37"/>
      <c r="D44" s="37"/>
      <c r="E44" s="29"/>
      <c r="F44" s="20" t="str">
        <f t="shared" si="14"/>
        <v/>
      </c>
      <c r="G44" s="20" t="str">
        <f t="shared" si="15"/>
        <v/>
      </c>
      <c r="H44" s="20" t="str">
        <f t="shared" si="28"/>
        <v/>
      </c>
      <c r="I44" s="20" t="str">
        <f t="shared" si="29"/>
        <v/>
      </c>
      <c r="J44" s="29" t="str">
        <f t="shared" si="30"/>
        <v/>
      </c>
      <c r="K44" s="36" t="str">
        <f t="shared" si="31"/>
        <v/>
      </c>
      <c r="L44" s="36" t="str">
        <f t="shared" si="32"/>
        <v/>
      </c>
      <c r="M44" s="36" t="str">
        <f t="shared" si="33"/>
        <v/>
      </c>
      <c r="N44" s="36" t="str">
        <f t="shared" si="34"/>
        <v/>
      </c>
      <c r="O44" s="64" t="str">
        <f t="shared" si="35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>
      <c r="A45" s="57"/>
      <c r="B45" s="57"/>
      <c r="C45" s="44"/>
      <c r="D45" s="59"/>
      <c r="E45" s="61"/>
      <c r="F45" s="59" t="str">
        <f t="shared" si="14"/>
        <v/>
      </c>
      <c r="G45" s="59" t="str">
        <f t="shared" si="15"/>
        <v/>
      </c>
      <c r="H45" s="59" t="str">
        <f t="shared" si="28"/>
        <v/>
      </c>
      <c r="I45" s="59" t="str">
        <f t="shared" si="29"/>
        <v/>
      </c>
      <c r="J45" s="61" t="str">
        <f t="shared" si="30"/>
        <v/>
      </c>
      <c r="K45" s="60" t="str">
        <f t="shared" si="31"/>
        <v/>
      </c>
      <c r="L45" s="60" t="str">
        <f t="shared" si="32"/>
        <v/>
      </c>
      <c r="M45" s="60" t="str">
        <f t="shared" si="33"/>
        <v/>
      </c>
      <c r="N45" s="60" t="str">
        <f t="shared" si="34"/>
        <v/>
      </c>
      <c r="O45" s="65" t="str">
        <f t="shared" si="35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>
      <c r="A46" s="35"/>
      <c r="B46" s="31"/>
      <c r="C46" s="37"/>
      <c r="D46" s="37"/>
      <c r="E46" s="29"/>
      <c r="F46" s="20" t="str">
        <f t="shared" si="14"/>
        <v/>
      </c>
      <c r="G46" s="20" t="str">
        <f t="shared" si="15"/>
        <v/>
      </c>
      <c r="H46" s="20" t="str">
        <f t="shared" si="28"/>
        <v/>
      </c>
      <c r="I46" s="20" t="str">
        <f t="shared" si="29"/>
        <v/>
      </c>
      <c r="J46" s="29" t="str">
        <f t="shared" si="30"/>
        <v/>
      </c>
      <c r="K46" s="36" t="str">
        <f t="shared" si="31"/>
        <v/>
      </c>
      <c r="L46" s="36" t="str">
        <f t="shared" si="32"/>
        <v/>
      </c>
      <c r="M46" s="36" t="str">
        <f t="shared" si="33"/>
        <v/>
      </c>
      <c r="N46" s="36" t="str">
        <f t="shared" si="34"/>
        <v/>
      </c>
      <c r="O46" s="64" t="str">
        <f t="shared" si="35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>
      <c r="A47" s="57"/>
      <c r="B47" s="57"/>
      <c r="C47" s="44"/>
      <c r="D47" s="59"/>
      <c r="E47" s="61"/>
      <c r="F47" s="59" t="str">
        <f t="shared" si="14"/>
        <v/>
      </c>
      <c r="G47" s="59" t="str">
        <f t="shared" si="15"/>
        <v/>
      </c>
      <c r="H47" s="59" t="str">
        <f t="shared" si="28"/>
        <v/>
      </c>
      <c r="I47" s="59" t="str">
        <f t="shared" si="29"/>
        <v/>
      </c>
      <c r="J47" s="61" t="str">
        <f t="shared" si="30"/>
        <v/>
      </c>
      <c r="K47" s="60" t="str">
        <f t="shared" si="31"/>
        <v/>
      </c>
      <c r="L47" s="60" t="str">
        <f t="shared" si="32"/>
        <v/>
      </c>
      <c r="M47" s="60" t="str">
        <f t="shared" si="33"/>
        <v/>
      </c>
      <c r="N47" s="60" t="str">
        <f t="shared" si="34"/>
        <v/>
      </c>
      <c r="O47" s="65" t="str">
        <f t="shared" si="35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>
      <c r="A48" s="35"/>
      <c r="B48" s="31"/>
      <c r="C48" s="37"/>
      <c r="D48" s="37"/>
      <c r="E48" s="29"/>
      <c r="F48" s="20" t="str">
        <f t="shared" si="14"/>
        <v/>
      </c>
      <c r="G48" s="20" t="str">
        <f t="shared" si="15"/>
        <v/>
      </c>
      <c r="H48" s="20" t="str">
        <f t="shared" si="28"/>
        <v/>
      </c>
      <c r="I48" s="20" t="str">
        <f t="shared" si="29"/>
        <v/>
      </c>
      <c r="J48" s="29" t="str">
        <f t="shared" si="30"/>
        <v/>
      </c>
      <c r="K48" s="36" t="str">
        <f t="shared" si="31"/>
        <v/>
      </c>
      <c r="L48" s="36" t="str">
        <f t="shared" si="32"/>
        <v/>
      </c>
      <c r="M48" s="36" t="str">
        <f t="shared" si="33"/>
        <v/>
      </c>
      <c r="N48" s="36" t="str">
        <f t="shared" si="34"/>
        <v/>
      </c>
      <c r="O48" s="64" t="str">
        <f t="shared" si="35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>
      <c r="A49" s="57"/>
      <c r="B49" s="57"/>
      <c r="C49" s="44"/>
      <c r="D49" s="59"/>
      <c r="E49" s="61"/>
      <c r="F49" s="59" t="str">
        <f t="shared" si="14"/>
        <v/>
      </c>
      <c r="G49" s="59" t="str">
        <f t="shared" si="15"/>
        <v/>
      </c>
      <c r="H49" s="59" t="str">
        <f t="shared" si="28"/>
        <v/>
      </c>
      <c r="I49" s="59" t="str">
        <f t="shared" si="29"/>
        <v/>
      </c>
      <c r="J49" s="61" t="str">
        <f t="shared" si="30"/>
        <v/>
      </c>
      <c r="K49" s="60" t="str">
        <f t="shared" si="31"/>
        <v/>
      </c>
      <c r="L49" s="60" t="str">
        <f t="shared" si="32"/>
        <v/>
      </c>
      <c r="M49" s="60" t="str">
        <f t="shared" si="33"/>
        <v/>
      </c>
      <c r="N49" s="60" t="str">
        <f t="shared" si="34"/>
        <v/>
      </c>
      <c r="O49" s="65" t="str">
        <f t="shared" si="35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>
      <c r="A50" s="35"/>
      <c r="B50" s="31"/>
      <c r="C50" s="37"/>
      <c r="D50" s="37"/>
      <c r="E50" s="29"/>
      <c r="F50" s="20" t="str">
        <f t="shared" si="14"/>
        <v/>
      </c>
      <c r="G50" s="20" t="str">
        <f t="shared" si="15"/>
        <v/>
      </c>
      <c r="H50" s="20" t="str">
        <f t="shared" si="28"/>
        <v/>
      </c>
      <c r="I50" s="20" t="str">
        <f t="shared" si="29"/>
        <v/>
      </c>
      <c r="J50" s="29" t="str">
        <f t="shared" si="30"/>
        <v/>
      </c>
      <c r="K50" s="36" t="str">
        <f t="shared" si="31"/>
        <v/>
      </c>
      <c r="L50" s="36" t="str">
        <f t="shared" si="32"/>
        <v/>
      </c>
      <c r="M50" s="36" t="str">
        <f t="shared" si="33"/>
        <v/>
      </c>
      <c r="N50" s="36" t="str">
        <f t="shared" si="34"/>
        <v/>
      </c>
      <c r="O50" s="64" t="str">
        <f t="shared" si="35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>
      <c r="A51" s="57"/>
      <c r="B51" s="57"/>
      <c r="C51" s="44"/>
      <c r="D51" s="59"/>
      <c r="E51" s="61"/>
      <c r="F51" s="59" t="str">
        <f t="shared" si="14"/>
        <v/>
      </c>
      <c r="G51" s="59" t="str">
        <f t="shared" si="15"/>
        <v/>
      </c>
      <c r="H51" s="59" t="str">
        <f t="shared" si="28"/>
        <v/>
      </c>
      <c r="I51" s="59" t="str">
        <f t="shared" si="29"/>
        <v/>
      </c>
      <c r="J51" s="61" t="str">
        <f t="shared" si="30"/>
        <v/>
      </c>
      <c r="K51" s="60" t="str">
        <f t="shared" si="31"/>
        <v/>
      </c>
      <c r="L51" s="60" t="str">
        <f t="shared" si="32"/>
        <v/>
      </c>
      <c r="M51" s="60" t="str">
        <f t="shared" si="33"/>
        <v/>
      </c>
      <c r="N51" s="60" t="str">
        <f t="shared" si="34"/>
        <v/>
      </c>
      <c r="O51" s="65" t="str">
        <f t="shared" si="35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>
      <c r="A52" s="35"/>
      <c r="B52" s="31"/>
      <c r="C52" s="37"/>
      <c r="D52" s="37"/>
      <c r="E52" s="29"/>
      <c r="F52" s="20" t="str">
        <f t="shared" si="14"/>
        <v/>
      </c>
      <c r="G52" s="20" t="str">
        <f t="shared" si="15"/>
        <v/>
      </c>
      <c r="H52" s="20" t="str">
        <f t="shared" si="28"/>
        <v/>
      </c>
      <c r="I52" s="20" t="str">
        <f t="shared" si="29"/>
        <v/>
      </c>
      <c r="J52" s="29" t="str">
        <f t="shared" si="30"/>
        <v/>
      </c>
      <c r="K52" s="36" t="str">
        <f t="shared" si="31"/>
        <v/>
      </c>
      <c r="L52" s="36" t="str">
        <f t="shared" si="32"/>
        <v/>
      </c>
      <c r="M52" s="36" t="str">
        <f t="shared" si="33"/>
        <v/>
      </c>
      <c r="N52" s="36" t="str">
        <f t="shared" si="34"/>
        <v/>
      </c>
      <c r="O52" s="64" t="str">
        <f t="shared" si="35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>
      <c r="A53" s="57"/>
      <c r="B53" s="57"/>
      <c r="C53" s="44"/>
      <c r="D53" s="59"/>
      <c r="E53" s="61"/>
      <c r="F53" s="59" t="str">
        <f t="shared" si="14"/>
        <v/>
      </c>
      <c r="G53" s="59" t="str">
        <f t="shared" si="15"/>
        <v/>
      </c>
      <c r="H53" s="59" t="str">
        <f t="shared" si="28"/>
        <v/>
      </c>
      <c r="I53" s="59" t="str">
        <f t="shared" si="29"/>
        <v/>
      </c>
      <c r="J53" s="61" t="str">
        <f t="shared" si="30"/>
        <v/>
      </c>
      <c r="K53" s="60" t="str">
        <f t="shared" si="31"/>
        <v/>
      </c>
      <c r="L53" s="60" t="str">
        <f t="shared" si="32"/>
        <v/>
      </c>
      <c r="M53" s="60" t="str">
        <f t="shared" si="33"/>
        <v/>
      </c>
      <c r="N53" s="60" t="str">
        <f t="shared" si="34"/>
        <v/>
      </c>
      <c r="O53" s="65" t="str">
        <f t="shared" si="35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>
      <c r="A54" s="35"/>
      <c r="B54" s="31"/>
      <c r="C54" s="37"/>
      <c r="D54" s="37"/>
      <c r="E54" s="29"/>
      <c r="F54" s="20" t="str">
        <f t="shared" si="14"/>
        <v/>
      </c>
      <c r="G54" s="20" t="str">
        <f t="shared" si="15"/>
        <v/>
      </c>
      <c r="H54" s="20" t="str">
        <f t="shared" si="28"/>
        <v/>
      </c>
      <c r="I54" s="20" t="str">
        <f t="shared" si="29"/>
        <v/>
      </c>
      <c r="J54" s="29" t="str">
        <f t="shared" si="30"/>
        <v/>
      </c>
      <c r="K54" s="36" t="str">
        <f t="shared" si="31"/>
        <v/>
      </c>
      <c r="L54" s="36" t="str">
        <f t="shared" si="32"/>
        <v/>
      </c>
      <c r="M54" s="36" t="str">
        <f t="shared" si="33"/>
        <v/>
      </c>
      <c r="N54" s="36" t="str">
        <f t="shared" si="34"/>
        <v/>
      </c>
      <c r="O54" s="64" t="str">
        <f t="shared" si="35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>
      <c r="A55" s="57"/>
      <c r="B55" s="57"/>
      <c r="C55" s="44"/>
      <c r="D55" s="59"/>
      <c r="E55" s="61"/>
      <c r="F55" s="59" t="str">
        <f t="shared" si="14"/>
        <v/>
      </c>
      <c r="G55" s="59" t="str">
        <f t="shared" si="15"/>
        <v/>
      </c>
      <c r="H55" s="59" t="str">
        <f t="shared" si="28"/>
        <v/>
      </c>
      <c r="I55" s="59" t="str">
        <f t="shared" si="29"/>
        <v/>
      </c>
      <c r="J55" s="61" t="str">
        <f t="shared" si="30"/>
        <v/>
      </c>
      <c r="K55" s="60" t="str">
        <f t="shared" si="31"/>
        <v/>
      </c>
      <c r="L55" s="60" t="str">
        <f t="shared" si="32"/>
        <v/>
      </c>
      <c r="M55" s="60" t="str">
        <f t="shared" si="33"/>
        <v/>
      </c>
      <c r="N55" s="60" t="str">
        <f t="shared" si="34"/>
        <v/>
      </c>
      <c r="O55" s="65" t="str">
        <f t="shared" si="35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>
      <c r="A56" s="35"/>
      <c r="B56" s="31"/>
      <c r="C56" s="37"/>
      <c r="D56" s="37"/>
      <c r="E56" s="29"/>
      <c r="F56" s="20" t="str">
        <f t="shared" si="14"/>
        <v/>
      </c>
      <c r="G56" s="20" t="str">
        <f t="shared" si="15"/>
        <v/>
      </c>
      <c r="H56" s="20" t="str">
        <f t="shared" si="28"/>
        <v/>
      </c>
      <c r="I56" s="20" t="str">
        <f t="shared" si="29"/>
        <v/>
      </c>
      <c r="J56" s="29" t="str">
        <f t="shared" si="30"/>
        <v/>
      </c>
      <c r="K56" s="36" t="str">
        <f t="shared" si="31"/>
        <v/>
      </c>
      <c r="L56" s="36" t="str">
        <f t="shared" si="32"/>
        <v/>
      </c>
      <c r="M56" s="36" t="str">
        <f t="shared" si="33"/>
        <v/>
      </c>
      <c r="N56" s="36" t="str">
        <f t="shared" si="34"/>
        <v/>
      </c>
      <c r="O56" s="64" t="str">
        <f t="shared" si="35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>
      <c r="A57" s="57"/>
      <c r="B57" s="57"/>
      <c r="C57" s="44"/>
      <c r="D57" s="59"/>
      <c r="E57" s="61"/>
      <c r="F57" s="59" t="str">
        <f t="shared" si="14"/>
        <v/>
      </c>
      <c r="G57" s="59" t="str">
        <f t="shared" si="15"/>
        <v/>
      </c>
      <c r="H57" s="59" t="str">
        <f t="shared" si="28"/>
        <v/>
      </c>
      <c r="I57" s="59" t="str">
        <f t="shared" si="29"/>
        <v/>
      </c>
      <c r="J57" s="61" t="str">
        <f t="shared" si="30"/>
        <v/>
      </c>
      <c r="K57" s="60" t="str">
        <f t="shared" si="31"/>
        <v/>
      </c>
      <c r="L57" s="60" t="str">
        <f t="shared" si="32"/>
        <v/>
      </c>
      <c r="M57" s="60" t="str">
        <f t="shared" si="33"/>
        <v/>
      </c>
      <c r="N57" s="60" t="str">
        <f t="shared" si="34"/>
        <v/>
      </c>
      <c r="O57" s="65" t="str">
        <f t="shared" si="35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>
      <c r="A58" s="35"/>
      <c r="B58" s="31"/>
      <c r="C58" s="37"/>
      <c r="D58" s="37"/>
      <c r="E58" s="29"/>
      <c r="F58" s="20" t="str">
        <f t="shared" si="14"/>
        <v/>
      </c>
      <c r="G58" s="20" t="str">
        <f t="shared" si="15"/>
        <v/>
      </c>
      <c r="H58" s="20" t="str">
        <f t="shared" si="28"/>
        <v/>
      </c>
      <c r="I58" s="20" t="str">
        <f t="shared" si="29"/>
        <v/>
      </c>
      <c r="J58" s="29" t="str">
        <f t="shared" si="30"/>
        <v/>
      </c>
      <c r="K58" s="36" t="str">
        <f t="shared" si="31"/>
        <v/>
      </c>
      <c r="L58" s="36" t="str">
        <f t="shared" si="32"/>
        <v/>
      </c>
      <c r="M58" s="36" t="str">
        <f t="shared" si="33"/>
        <v/>
      </c>
      <c r="N58" s="36" t="str">
        <f t="shared" si="34"/>
        <v/>
      </c>
      <c r="O58" s="64" t="str">
        <f t="shared" si="35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>
      <c r="A59" s="57"/>
      <c r="B59" s="57"/>
      <c r="C59" s="44"/>
      <c r="D59" s="59"/>
      <c r="E59" s="61"/>
      <c r="F59" s="59" t="str">
        <f t="shared" si="14"/>
        <v/>
      </c>
      <c r="G59" s="59" t="str">
        <f t="shared" si="15"/>
        <v/>
      </c>
      <c r="H59" s="59" t="str">
        <f t="shared" si="28"/>
        <v/>
      </c>
      <c r="I59" s="59" t="str">
        <f t="shared" si="29"/>
        <v/>
      </c>
      <c r="J59" s="61" t="str">
        <f t="shared" si="30"/>
        <v/>
      </c>
      <c r="K59" s="60" t="str">
        <f t="shared" si="31"/>
        <v/>
      </c>
      <c r="L59" s="60" t="str">
        <f t="shared" si="32"/>
        <v/>
      </c>
      <c r="M59" s="60" t="str">
        <f t="shared" si="33"/>
        <v/>
      </c>
      <c r="N59" s="60" t="str">
        <f t="shared" si="34"/>
        <v/>
      </c>
      <c r="O59" s="65" t="str">
        <f t="shared" si="35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>
      <c r="A60" s="35"/>
      <c r="B60" s="31"/>
      <c r="C60" s="37"/>
      <c r="D60" s="37"/>
      <c r="E60" s="29"/>
      <c r="F60" s="20" t="str">
        <f t="shared" si="14"/>
        <v/>
      </c>
      <c r="G60" s="20" t="str">
        <f t="shared" si="15"/>
        <v/>
      </c>
      <c r="H60" s="20" t="str">
        <f t="shared" si="28"/>
        <v/>
      </c>
      <c r="I60" s="20" t="str">
        <f t="shared" si="29"/>
        <v/>
      </c>
      <c r="J60" s="29" t="str">
        <f t="shared" si="30"/>
        <v/>
      </c>
      <c r="K60" s="36" t="str">
        <f t="shared" si="31"/>
        <v/>
      </c>
      <c r="L60" s="36" t="str">
        <f t="shared" si="32"/>
        <v/>
      </c>
      <c r="M60" s="36" t="str">
        <f t="shared" si="33"/>
        <v/>
      </c>
      <c r="N60" s="36" t="str">
        <f t="shared" si="34"/>
        <v/>
      </c>
      <c r="O60" s="64" t="str">
        <f t="shared" si="35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>
      <c r="A61" s="57"/>
      <c r="B61" s="57"/>
      <c r="C61" s="44"/>
      <c r="D61" s="59"/>
      <c r="E61" s="61"/>
      <c r="F61" s="59" t="str">
        <f t="shared" si="14"/>
        <v/>
      </c>
      <c r="G61" s="59" t="str">
        <f t="shared" si="15"/>
        <v/>
      </c>
      <c r="H61" s="59" t="str">
        <f t="shared" si="28"/>
        <v/>
      </c>
      <c r="I61" s="59" t="str">
        <f t="shared" si="29"/>
        <v/>
      </c>
      <c r="J61" s="61" t="str">
        <f t="shared" si="30"/>
        <v/>
      </c>
      <c r="K61" s="60" t="str">
        <f t="shared" si="31"/>
        <v/>
      </c>
      <c r="L61" s="60" t="str">
        <f t="shared" si="32"/>
        <v/>
      </c>
      <c r="M61" s="60" t="str">
        <f t="shared" si="33"/>
        <v/>
      </c>
      <c r="N61" s="60" t="str">
        <f t="shared" si="34"/>
        <v/>
      </c>
      <c r="O61" s="65" t="str">
        <f t="shared" si="35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/>
  </sheetData>
  <protectedRanges>
    <protectedRange sqref="C2:E25" name="区域1_2" securityDescriptor=""/>
  </protectedRanges>
  <phoneticPr fontId="26" type="noConversion"/>
  <conditionalFormatting sqref="AL1 U62:AF1048576 AJ62:AK1048576">
    <cfRule type="cellIs" priority="29" operator="notEqual">
      <formula>0</formula>
    </cfRule>
  </conditionalFormatting>
  <conditionalFormatting sqref="AM1">
    <cfRule type="cellIs" priority="28" operator="notEqual">
      <formula>0</formula>
    </cfRule>
  </conditionalFormatting>
  <conditionalFormatting sqref="U1:AB1">
    <cfRule type="cellIs" priority="41" operator="notEqual">
      <formula>0</formula>
    </cfRule>
  </conditionalFormatting>
  <conditionalFormatting sqref="AK1">
    <cfRule type="cellIs" priority="35" operator="notEqual">
      <formula>0</formula>
    </cfRule>
  </conditionalFormatting>
  <conditionalFormatting sqref="AK2:AK3">
    <cfRule type="cellIs" dxfId="19" priority="33" operator="equal">
      <formula>1</formula>
    </cfRule>
  </conditionalFormatting>
  <conditionalFormatting sqref="AL2:AM3">
    <cfRule type="cellIs" dxfId="18" priority="30" operator="equal">
      <formula>1</formula>
    </cfRule>
  </conditionalFormatting>
  <conditionalFormatting sqref="AG2:AH3">
    <cfRule type="cellIs" dxfId="17" priority="25" operator="equal">
      <formula>1</formula>
    </cfRule>
  </conditionalFormatting>
  <conditionalFormatting sqref="AE2:AF3">
    <cfRule type="cellIs" dxfId="16" priority="20" operator="equal">
      <formula>1</formula>
    </cfRule>
  </conditionalFormatting>
  <conditionalFormatting sqref="AL4:AM61">
    <cfRule type="cellIs" dxfId="15" priority="10" operator="equal">
      <formula>1</formula>
    </cfRule>
  </conditionalFormatting>
  <conditionalFormatting sqref="AG4:AH61">
    <cfRule type="cellIs" dxfId="14" priority="9" operator="equal">
      <formula>1</formula>
    </cfRule>
  </conditionalFormatting>
  <conditionalFormatting sqref="AI26:AI61">
    <cfRule type="cellIs" dxfId="13" priority="8" operator="equal">
      <formula>1</formula>
    </cfRule>
  </conditionalFormatting>
  <conditionalFormatting sqref="U26:AF61 AE4:AF25">
    <cfRule type="cellIs" dxfId="12" priority="7" operator="equal">
      <formula>1</formula>
    </cfRule>
  </conditionalFormatting>
  <conditionalFormatting sqref="AJ26:AK61 AK4:AK25">
    <cfRule type="cellIs" dxfId="11" priority="11" operator="equal">
      <formula>1</formula>
    </cfRule>
  </conditionalFormatting>
  <conditionalFormatting sqref="U2:AD3">
    <cfRule type="cellIs" dxfId="10" priority="6" operator="equal">
      <formula>1</formula>
    </cfRule>
  </conditionalFormatting>
  <conditionalFormatting sqref="U4:AD25">
    <cfRule type="cellIs" dxfId="9" priority="5" operator="equal">
      <formula>1</formula>
    </cfRule>
  </conditionalFormatting>
  <conditionalFormatting sqref="AI2:AI3">
    <cfRule type="cellIs" dxfId="8" priority="4" operator="equal">
      <formula>1</formula>
    </cfRule>
  </conditionalFormatting>
  <conditionalFormatting sqref="AJ2:AJ3">
    <cfRule type="cellIs" dxfId="7" priority="3" operator="equal">
      <formula>1</formula>
    </cfRule>
  </conditionalFormatting>
  <conditionalFormatting sqref="AI4:AI25">
    <cfRule type="cellIs" dxfId="6" priority="2" operator="equal">
      <formula>1</formula>
    </cfRule>
  </conditionalFormatting>
  <conditionalFormatting sqref="AJ4:AJ25">
    <cfRule type="cellIs" dxfId="5" priority="1" operator="equal">
      <formula>1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U1:AF1 U26:AF1048576 AG1:AM1048576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F2:F61 G2:J1048576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workbookViewId="0">
      <pane ySplit="1" topLeftCell="A2" activePane="bottomLeft" state="frozen"/>
      <selection pane="bottomLeft" activeCell="Z26" sqref="Z26"/>
    </sheetView>
  </sheetViews>
  <sheetFormatPr baseColWidth="10" defaultColWidth="9" defaultRowHeight="15"/>
  <cols>
    <col min="1" max="1" width="8.33203125" style="18" customWidth="1"/>
    <col min="2" max="3" width="9.5" style="18" customWidth="1"/>
    <col min="4" max="4" width="8.5" style="18" customWidth="1"/>
    <col min="5" max="7" width="4.5" style="18" hidden="1" customWidth="1"/>
    <col min="8" max="8" width="4.1640625" style="18" hidden="1" customWidth="1"/>
    <col min="9" max="14" width="4.5" style="18" hidden="1" customWidth="1"/>
    <col min="15" max="15" width="23.5" style="18" customWidth="1"/>
    <col min="16" max="19" width="4.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XOR</v>
      </c>
      <c r="AE1" s="23" t="str">
        <f>真值表!AF1</f>
        <v>LUI</v>
      </c>
      <c r="AF1" s="25" t="str">
        <f>真值表!AG1</f>
        <v>LH</v>
      </c>
      <c r="AG1" s="25" t="str">
        <f>真值表!AH1</f>
        <v>BLTU</v>
      </c>
      <c r="AH1" s="25" t="str">
        <f>真值表!AI1</f>
        <v>rs1_used</v>
      </c>
      <c r="AI1" s="25" t="str">
        <f>真值表!AJ1</f>
        <v>rs2_used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>~F30&amp;~F25&amp;~F14&amp;~F13&amp;~F12&amp;~OP6&amp; OP5&amp; OP4&amp;~OP3&amp;~OP2+</v>
      </c>
      <c r="AI2" s="24" t="str">
        <f>IF(真值表!AJ2=1,$O2&amp;"+","")</f>
        <v>~F30&amp;~F25&amp;~F14&amp;~F13&amp;~F12&amp;~OP6&amp; OP5&amp; OP4&amp;~OP3&amp;~OP2+</v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 xml:space="preserve"> F30&amp;~F25&amp;~F14&amp;~F13&amp;~F12&amp;~OP6&amp; OP5&amp; OP4&amp;~OP3&amp;~OP2+</v>
      </c>
      <c r="AI3" s="49" t="str">
        <f>IF(真值表!AJ3=1,$O3&amp;"+","")</f>
        <v xml:space="preserve"> F30&amp;~F25&amp;~F14&amp;~F13&amp;~F12&amp;~OP6&amp; OP5&amp; OP4&amp;~OP3&amp;~OP2+</v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>~F30&amp;~F25&amp; F14&amp; F13&amp; F12&amp;~OP6&amp; OP5&amp; OP4&amp;~OP3&amp;~OP2+</v>
      </c>
      <c r="AI4" s="24" t="str">
        <f>IF(真值表!AJ4=1,$O4&amp;"+","")</f>
        <v>~F30&amp;~F25&amp; F14&amp; F13&amp; F12&amp;~OP6&amp; OP5&amp; OP4&amp;~OP3&amp;~OP2+</v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>~F30&amp;~F25&amp; F14&amp; F13&amp;~F12&amp;~OP6&amp; OP5&amp; OP4&amp;~OP3&amp;~OP2+</v>
      </c>
      <c r="AI5" s="49" t="str">
        <f>IF(真值表!AJ5=1,$O5&amp;"+","")</f>
        <v>~F30&amp;~F25&amp; F14&amp; F13&amp;~F12&amp;~OP6&amp; OP5&amp; OP4&amp;~OP3&amp;~OP2+</v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>~F30&amp;~F25&amp;~F14&amp; F13&amp;~F12&amp;~OP6&amp; OP5&amp; OP4&amp;~OP3&amp;~OP2+</v>
      </c>
      <c r="AI6" s="24" t="str">
        <f>IF(真值表!AJ6=1,$O6&amp;"+","")</f>
        <v>~F30&amp;~F25&amp;~F14&amp; F13&amp;~F12&amp;~OP6&amp; OP5&amp; OP4&amp;~OP3&amp;~OP2+</v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>~F30&amp;~F25&amp;~F14&amp; F13&amp; F12&amp;~OP6&amp; OP5&amp; OP4&amp;~OP3&amp;~OP2+</v>
      </c>
      <c r="AI7" s="49" t="str">
        <f>IF(真值表!AJ7=1,$O7&amp;"+","")</f>
        <v>~F30&amp;~F25&amp;~F14&amp; F13&amp; F12&amp;~OP6&amp; OP5&amp; OP4&amp;~OP3&amp;~OP2+</v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>~F14&amp;~F13&amp;~F12&amp;~OP6&amp;~OP5&amp; OP4&amp;~OP3&amp;~OP2+</v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 xml:space="preserve"> F14&amp; F13&amp; F12&amp;~OP6&amp;~OP5&amp; OP4&amp;~OP3&amp;~OP2+</v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 xml:space="preserve"> F14&amp; F13&amp;~F12&amp;~OP6&amp;~OP5&amp; OP4&amp;~OP3&amp;~OP2+</v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 xml:space="preserve"> F14&amp;~F13&amp;~F12&amp;~OP6&amp;~OP5&amp; OP4&amp;~OP3&amp;~OP2+</v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>~F14&amp; F13&amp;~F12&amp;~OP6&amp;~OP5&amp; OP4&amp;~OP3&amp;~OP2+</v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>~F30&amp;~F25&amp;~F14&amp;~F13&amp; F12&amp;~OP6&amp;~OP5&amp; OP4&amp;~OP3&amp;~OP2+</v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>~F30&amp;~F25&amp; F14&amp;~F13&amp; F12&amp;~OP6&amp;~OP5&amp; OP4&amp;~OP3&amp;~OP2+</v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 xml:space="preserve"> F30&amp;~F25&amp; F14&amp;~F13&amp; F12&amp;~OP6&amp;~OP5&amp; OP4&amp;~OP3&amp;~OP2+</v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/>
      </c>
      <c r="R16" s="24" t="str">
        <f>IF(真值表!S16=1,$O16&amp;"+","")</f>
        <v/>
      </c>
      <c r="S16" s="24" t="str">
        <f>IF(真值表!T16=1,$O16&amp;"+","")</f>
        <v/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>~F14&amp; F13&amp;~F12&amp;~OP6&amp;~OP5&amp;~OP4&amp;~OP3&amp;~OP2+</v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/>
      </c>
      <c r="R17" s="49" t="str">
        <f>IF(真值表!S17=1,$O17&amp;"+","")</f>
        <v/>
      </c>
      <c r="S17" s="49" t="str">
        <f>IF(真值表!T17=1,$O17&amp;"+","")</f>
        <v/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>~F14&amp; F13&amp;~F12&amp;~OP6&amp; OP5&amp;~OP4&amp;~OP3&amp;~OP2+</v>
      </c>
      <c r="AI17" s="49" t="str">
        <f>IF(真值表!AJ17=1,$O17&amp;"+","")</f>
        <v>~F14&amp; F13&amp;~F12&amp;~OP6&amp; OP5&amp;~OP4&amp;~OP3&amp;~OP2+</v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>~F14&amp;~F13&amp;~F12&amp; OP6&amp; OP5&amp;~OP4&amp;~OP3&amp;~OP2+</v>
      </c>
      <c r="R19" s="49" t="str">
        <f>IF(真值表!S19=1,$O19&amp;"+","")</f>
        <v>~F14&amp;~F13&amp;~F12&amp; OP6&amp; OP5&amp;~OP4&amp;~OP3&amp;~OP2+</v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>~F14&amp;~F13&amp;~F12&amp; OP6&amp; OP5&amp;~OP4&amp;~OP3&amp;~OP2+</v>
      </c>
      <c r="AI19" s="49" t="str">
        <f>IF(真值表!AJ19=1,$O19&amp;"+","")</f>
        <v>~F14&amp;~F13&amp;~F12&amp; OP6&amp; OP5&amp;~OP4&amp;~OP3&amp;~OP2+</v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>~F14&amp;~F13&amp; F12&amp; OP6&amp; OP5&amp;~OP4&amp;~OP3&amp;~OP2+</v>
      </c>
      <c r="R20" s="24" t="str">
        <f>IF(真值表!S20=1,$O20&amp;"+","")</f>
        <v>~F14&amp;~F13&amp; F12&amp; OP6&amp; OP5&amp;~OP4&amp;~OP3&amp;~OP2+</v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>~F14&amp;~F13&amp; F12&amp; OP6&amp; OP5&amp;~OP4&amp;~OP3&amp;~OP2+</v>
      </c>
      <c r="AI20" s="24" t="str">
        <f>IF(真值表!AJ20=1,$O20&amp;"+","")</f>
        <v>~F14&amp;~F13&amp; F12&amp; OP6&amp; OP5&amp;~OP4&amp;~OP3&amp;~OP2+</v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>~F14&amp;~F13&amp;~F12&amp; OP6&amp; OP5&amp;~OP4&amp;~OP3&amp; OP2+</v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>~F14&amp;~F13&amp;~F12&amp; OP6&amp; OP5&amp;~OP4&amp;~OP3&amp; OP2+</v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">
      <c r="A25" s="50" t="str">
        <f>IF(ISBLANK(真值表!B25),"",真值表!B25)</f>
        <v>URET</v>
      </c>
      <c r="B25" s="45">
        <f>IF(ISBLANK(真值表!C25),"",真值表!C25)</f>
        <v>2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">
      <c r="A26" s="31" t="str">
        <f>IF(ISBLANK(真值表!B26),"",真值表!B26)</f>
        <v>XOR</v>
      </c>
      <c r="B26" s="37">
        <f>IF(ISBLANK(真值表!C26),"",真值表!C26)</f>
        <v>0</v>
      </c>
      <c r="C26" s="37">
        <f>IF(ISBLANK(真值表!D26),"",真值表!D26)</f>
        <v>4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 xml:space="preserve"> 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>~F12&amp;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 F14&amp;~F13&amp;~F12&amp;~OP6&amp; OP5&amp; OP4&amp;~OP3&amp;~OP2</v>
      </c>
      <c r="P26" s="24" t="str">
        <f>IF(真值表!Q26=1,$O26&amp;"+","")</f>
        <v>~F30&amp;~F25&amp; F14&amp;~F13&amp;~F12&amp;~OP6&amp; OP5&amp; OP4&amp;~OP3&amp;~OP2+</v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>~F30&amp;~F25&amp; F14&amp;~F13&amp;~F12&amp;~OP6&amp; OP5&amp; OP4&amp;~OP3&amp;~OP2+</v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 F14&amp;~F13&amp;~F12&amp;~OP6&amp;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>~F30&amp;~F25&amp; F14&amp;~F13&amp;~F12&amp;~OP6&amp; OP5&amp; OP4&amp;~OP3&amp;~OP2+</v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>~F30&amp;~F25&amp; F14&amp;~F13&amp;~F12&amp;~OP6&amp; OP5&amp; OP4&amp;~OP3&amp;~OP2+</v>
      </c>
      <c r="AI26" s="24" t="str">
        <f>IF(真值表!AJ26=1,$O26&amp;"+","")</f>
        <v>~F30&amp;~F25&amp; F14&amp;~F13&amp;~F12&amp;~OP6&amp; OP5&amp; OP4&amp;~OP3&amp;~OP2+</v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">
      <c r="A27" s="50" t="str">
        <f>IF(ISBLANK(真值表!B27),"",真值表!B27)</f>
        <v>LUI</v>
      </c>
      <c r="B27" s="45" t="str">
        <f>IF(ISBLANK(真值表!C27),"",真值表!C27)</f>
        <v/>
      </c>
      <c r="C27" s="52" t="str">
        <f>IF(ISBLANK(真值表!D27),"",真值表!D27)</f>
        <v/>
      </c>
      <c r="D27" s="51" t="str">
        <f>IF(ISBLANK(真值表!E27),"",真值表!E27)</f>
        <v>d</v>
      </c>
      <c r="E27" s="47" t="str">
        <f>IF(真值表!F27=1," "&amp;真值表!F$1&amp;"&amp;",IF(真值表!F27=0,"~"&amp;真值表!F$1&amp;"&amp;",""))</f>
        <v/>
      </c>
      <c r="F27" s="47" t="str">
        <f>IF(真值表!G27=1," "&amp;真值表!G$1&amp;"&amp;",IF(真值表!G27=0,"~"&amp;真值表!G$1&amp;"&amp;",""))</f>
        <v/>
      </c>
      <c r="G27" s="47" t="str">
        <f>IF(真值表!H27=1," "&amp;真值表!H$1&amp;"&amp;",IF(真值表!H27=0,"~"&amp;真值表!H$1&amp;"&amp;",""))</f>
        <v/>
      </c>
      <c r="H27" s="47" t="str">
        <f>IF(真值表!I27=1," "&amp;真值表!I$1&amp;"&amp;",IF(真值表!I27=0,"~"&amp;真值表!I$1&amp;"&amp;",""))</f>
        <v/>
      </c>
      <c r="I27" s="47" t="str">
        <f>IF(真值表!J27=1," "&amp;真值表!J$1&amp;"&amp;",IF(真值表!J27=0,"~"&amp;真值表!J$1&amp;"&amp;",""))</f>
        <v/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 xml:space="preserve"> OP2&amp;</v>
      </c>
      <c r="O27" s="48" t="str">
        <f t="shared" si="1"/>
        <v>~OP6&amp; OP5&amp; OP4&amp;~OP3&amp; OP2</v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>~OP6&amp; OP5&amp; OP4&amp;~OP3&amp; 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>~OP6&amp; OP5&amp; OP4&amp;~OP3&amp; OP2+</v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">
      <c r="A28" s="31" t="str">
        <f>IF(ISBLANK(真值表!B28),"",真值表!B28)</f>
        <v>LH</v>
      </c>
      <c r="B28" s="37" t="str">
        <f>IF(ISBLANK(真值表!C28),"",真值表!C28)</f>
        <v/>
      </c>
      <c r="C28" s="37">
        <f>IF(ISBLANK(真值表!D28),"",真值表!D28)</f>
        <v>1</v>
      </c>
      <c r="D28" s="36">
        <f>IF(ISBLANK(真值表!E28),"",真值表!E28)</f>
        <v>0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 xml:space="preserve"> 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>~OP5&amp;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 F12&amp;~OP6&amp;~OP5&amp;~OP4&amp;~OP3&amp;~OP2</v>
      </c>
      <c r="P28" s="24" t="str">
        <f>IF(真值表!Q28=1,$O28&amp;"+","")</f>
        <v/>
      </c>
      <c r="Q28" s="24" t="str">
        <f>IF(真值表!R28=1,$O28&amp;"+","")</f>
        <v/>
      </c>
      <c r="R28" s="24" t="str">
        <f>IF(真值表!S28=1,$O28&amp;"+","")</f>
        <v/>
      </c>
      <c r="S28" s="24" t="str">
        <f>IF(真值表!T28=1,$O28&amp;"+","")</f>
        <v/>
      </c>
      <c r="T28" s="24" t="str">
        <f>IF(真值表!U28=1,$O28&amp;"+","")</f>
        <v>~F14&amp;~F13&amp; F12&amp;~OP6&amp;~OP5&amp;~OP4&amp;~OP3&amp;~OP2+</v>
      </c>
      <c r="U28" s="24" t="str">
        <f>IF(真值表!V28=1,$O28&amp;"+","")</f>
        <v/>
      </c>
      <c r="V28" s="24" t="str">
        <f>IF(真值表!W28=1,$O28&amp;"+","")</f>
        <v>~F14&amp;~F13&amp; F12&amp;~OP6&amp;~OP5&amp;~OP4&amp;~OP3&amp;~OP2+</v>
      </c>
      <c r="W28" s="24" t="str">
        <f>IF(真值表!X28=1,$O28&amp;"+","")</f>
        <v>~F14&amp;~F13&amp; F12&amp;~OP6&amp;~OP5&amp;~OP4&amp;~OP3&amp;~OP2+</v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>~F14&amp;~F13&amp; F12&amp;~OP6&amp;~OP5&amp;~OP4&amp;~OP3&amp;~OP2+</v>
      </c>
      <c r="AG28" s="24" t="str">
        <f>IF(真值表!AH28=1,$O28&amp;"+","")</f>
        <v/>
      </c>
      <c r="AH28" s="24" t="str">
        <f>IF(真值表!AI28=1,$O28&amp;"+","")</f>
        <v>~F14&amp;~F13&amp; F12&amp;~OP6&amp;~OP5&amp;~OP4&amp;~OP3&amp;~OP2+</v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">
      <c r="A29" s="50" t="str">
        <f>IF(ISBLANK(真值表!B29),"",真值表!B29)</f>
        <v>BLTU</v>
      </c>
      <c r="B29" s="45" t="str">
        <f>IF(ISBLANK(真值表!C29),"",真值表!C29)</f>
        <v/>
      </c>
      <c r="C29" s="52">
        <f>IF(ISBLANK(真值表!D29),"",真值表!D29)</f>
        <v>6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 xml:space="preserve"> 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 F13&amp;~F12&amp; OP6&amp; OP5&amp;~OP4&amp;~OP3&amp;~OP2</v>
      </c>
      <c r="P29" s="49" t="str">
        <f>IF(真值表!Q29=1,$O29&amp;"+","")</f>
        <v xml:space="preserve"> F14&amp; F13&amp;~F12&amp; OP6&amp; OP5&amp;~OP4&amp;~OP3&amp;~OP2+</v>
      </c>
      <c r="Q29" s="49" t="str">
        <f>IF(真值表!R29=1,$O29&amp;"+","")</f>
        <v xml:space="preserve"> F14&amp; F13&amp;~F12&amp; OP6&amp; OP5&amp;~OP4&amp;~OP3&amp;~OP2+</v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 xml:space="preserve"> F14&amp; F13&amp;~F12&amp; OP6&amp; OP5&amp;~OP4&amp;~OP3&amp;~OP2+</v>
      </c>
      <c r="AH29" s="49" t="str">
        <f>IF(真值表!AI29=1,$O29&amp;"+","")</f>
        <v xml:space="preserve"> F14&amp; F13&amp;~F12&amp; OP6&amp; OP5&amp;~OP4&amp;~OP3&amp;~OP2+</v>
      </c>
      <c r="AI29" s="49" t="str">
        <f>IF(真值表!AJ29=1,$O29&amp;"+","")</f>
        <v xml:space="preserve"> F14&amp; F13&amp;~F12&amp; OP6&amp; OP5&amp;~OP4&amp;~OP3&amp;~OP2+</v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" hidden="1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" hidden="1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" hidden="1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" hidden="1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" hidden="1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" hidden="1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" hidden="1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" hidden="1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" hidden="1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" hidden="1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" hidden="1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" hidden="1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" hidden="1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" hidden="1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" hidden="1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" hidden="1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" hidden="1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" hidden="1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" hidden="1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" hidden="1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" hidden="1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" hidden="1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" hidden="1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" hidden="1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" hidden="1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">
      <c r="A58" s="70" t="s">
        <v>82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 F14&amp; 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OP4&amp;~OP3&amp;~OP2+~F14&amp;~F13&amp;~F12&amp; OP6&amp; OP5&amp;~OP4&amp;~OP3&amp;~OP2+~F14&amp;~F13&amp; F12&amp; OP6&amp; OP5&amp;~OP4&amp;~OP3&amp;~OP2+~F14&amp;~F13&amp;~F12&amp; OP6&amp; OP5&amp;~OP4&amp;~OP3&amp; OP2+ F14&amp; F13&amp;~F12&amp; 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OP5&amp;~OP4&amp;~OP3&amp;~OP2+~F14&amp;~F13&amp;~F12&amp; OP6&amp; OP5&amp;~OP4&amp;~OP3&amp; 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OP4&amp;~OP3&amp;~OP2+~F30&amp;~F25&amp; F14&amp;~F13&amp;~F12&amp;~OP6&amp; OP5&amp; OP4&amp;~OP3&amp;~OP2</v>
      </c>
      <c r="T58" s="30" t="str">
        <f t="shared" si="2"/>
        <v>~F14&amp; F13&amp;~F12&amp;~OP6&amp;~OP5&amp;~OP4&amp;~OP3&amp;~OP2+~F14&amp;~F13&amp; 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 F12&amp;~OP6&amp;~OP5&amp;~OP4&amp;~OP3&amp;~OP2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F14&amp;~F13&amp;~F12&amp;~OP6&amp; OP5&amp; OP4&amp;~OP3&amp;~OP2+~OP6&amp; OP5&amp; OP4&amp;~OP3&amp; OP2+~F14&amp;~F13&amp; F12&amp;~OP6&amp;~OP5&amp;~OP4&amp;~OP3&amp;~OP2</v>
      </c>
      <c r="X58" s="30" t="str">
        <f t="shared" si="2"/>
        <v>~F30&amp;~F25&amp;~F14&amp;~F13&amp;~F12&amp;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>~F30&amp;~F25&amp; F14&amp;~F13&amp;~F12&amp;~OP6&amp; OP5&amp; OP4&amp;~OP3&amp;~OP2</v>
      </c>
      <c r="AE58" s="33" t="str">
        <f t="shared" si="2"/>
        <v>~OP6&amp; OP5&amp; OP4&amp;~OP3&amp; OP2</v>
      </c>
      <c r="AF58" s="30" t="str">
        <f t="shared" si="2"/>
        <v>~F14&amp;~F13&amp; F12&amp;~OP6&amp;~OP5&amp;~OP4&amp;~OP3&amp;~OP2</v>
      </c>
      <c r="AG58" s="30" t="str">
        <f t="shared" si="2"/>
        <v xml:space="preserve"> F14&amp; F13&amp;~F12&amp; OP6&amp; OP5&amp;~OP4&amp;~OP3&amp;~OP2</v>
      </c>
      <c r="AH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OP2+~F30&amp;~F25&amp; F14&amp;~F13&amp;~F12&amp;~OP6&amp; OP5&amp; OP4&amp;~OP3&amp;~OP2+~F14&amp;~F13&amp; F12&amp;~OP6&amp;~OP5&amp;~OP4&amp;~OP3&amp;~OP2+ F14&amp; F13&amp;~F12&amp; OP6&amp; OP5&amp;~OP4&amp;~OP3&amp;~OP2</v>
      </c>
      <c r="AI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OP5&amp;~OP4&amp;~OP3&amp;~OP2+~F30&amp;~F25&amp; F14&amp;~F13&amp;~F12&amp;~OP6&amp; OP5&amp; OP4&amp;~OP3&amp;~OP2+ F14&amp; F13&amp;~F12&amp; OP6&amp; OP5&amp;~OP4&amp;~OP3&amp;~OP2</v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 F14&amp; 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OP4&amp;~OP3&amp;~OP2+~F14&amp;~F13&amp;~F12&amp; OP6&amp; OP5&amp;~OP4&amp;~OP3&amp;~OP2+~F14&amp;~F13&amp; F12&amp; OP6&amp; OP5&amp;~OP4&amp;~OP3&amp;~OP2+~F14&amp;~F13&amp;~F12&amp; OP6&amp; OP5&amp;~OP4&amp;~OP3&amp; OP2+ F14&amp; F13&amp;~F12&amp;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OP5&amp;~OP4&amp;~OP3&amp;~OP2+~F14&amp;~F13&amp;~F12&amp; OP6&amp; OP5&amp;~OP4&amp;~OP3&amp; 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OP4&amp;~OP3&amp;~OP2+~F30&amp;~F25&amp; F14&amp;~F13&amp;~F12&amp;~OP6&amp; OP5&amp; 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F13&amp;~F12&amp;~OP6&amp;~OP5&amp;~OP4&amp;~OP3&amp;~OP2+~F14&amp;~F13&amp; 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 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F14&amp;~F13&amp;~F12&amp;~OP6&amp; OP5&amp; OP4&amp;~OP3&amp;~OP2+~OP6&amp; OP5&amp; OP4&amp;~OP3&amp; OP2+~F14&amp;~F13&amp; F12&amp;~OP6&amp;~OP5&amp;~OP4&amp;~OP3&amp;~OP2+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~F30&amp;~F25&amp; F14&amp;~F13&amp;~F12&amp;~OP6&amp; OP5&amp; OP4&amp;~OP3&amp;~OP2+</v>
      </c>
      <c r="AE59" t="str">
        <f t="shared" si="3"/>
        <v>~OP6&amp; OP5&amp; OP4&amp;~OP3&amp; OP2+</v>
      </c>
      <c r="AF59" t="str">
        <f t="shared" si="3"/>
        <v>~F14&amp;~F13&amp; F12&amp;~OP6&amp;~OP5&amp;~OP4&amp;~OP3&amp;~OP2+</v>
      </c>
      <c r="AG59" t="str">
        <f t="shared" si="3"/>
        <v xml:space="preserve"> F14&amp; F13&amp;~F12&amp; OP6&amp; OP5&amp;~OP4&amp;~OP3&amp;~OP2+</v>
      </c>
      <c r="AH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OP2+~F30&amp;~F25&amp; F14&amp;~F13&amp;~F12&amp;~OP6&amp; OP5&amp; OP4&amp;~OP3&amp;~OP2+~F14&amp;~F13&amp; F12&amp;~OP6&amp;~OP5&amp;~OP4&amp;~OP3&amp;~OP2+ F14&amp; F13&amp;~F12&amp; OP6&amp; OP5&amp;~OP4&amp;~OP3&amp;~OP2+</v>
      </c>
      <c r="AI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OP5&amp;~OP4&amp;~OP3&amp;~OP2+~F30&amp;~F25&amp; F14&amp;~F13&amp;~F12&amp;~OP6&amp; OP5&amp; OP4&amp;~OP3&amp;~OP2+ F14&amp; F13&amp;~F12&amp; OP6&amp; OP5&amp;~OP4&amp;~OP3&amp;~OP2+</v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7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7">
      <c r="Q63" s="34" t="s">
        <v>112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8" sqref="B8"/>
    </sheetView>
  </sheetViews>
  <sheetFormatPr baseColWidth="10" defaultColWidth="9" defaultRowHeight="15"/>
  <cols>
    <col min="1" max="1" width="13.1640625" customWidth="1"/>
    <col min="2" max="2" width="11.5" customWidth="1"/>
    <col min="3" max="3" width="49.5" customWidth="1"/>
  </cols>
  <sheetData>
    <row r="1" spans="1:3" ht="18" customHeight="1">
      <c r="A1" s="8" t="s">
        <v>2</v>
      </c>
      <c r="B1" s="9" t="s">
        <v>16</v>
      </c>
      <c r="C1" s="10" t="s">
        <v>17</v>
      </c>
    </row>
    <row r="2" spans="1:3" ht="18" customHeight="1">
      <c r="A2" s="11" t="s">
        <v>18</v>
      </c>
      <c r="B2" s="12">
        <v>0</v>
      </c>
      <c r="C2" s="13" t="s">
        <v>19</v>
      </c>
    </row>
    <row r="3" spans="1:3" ht="18" customHeight="1">
      <c r="A3" s="11" t="s">
        <v>20</v>
      </c>
      <c r="B3" s="12">
        <v>1</v>
      </c>
      <c r="C3" s="13" t="s">
        <v>21</v>
      </c>
    </row>
    <row r="4" spans="1:3" ht="18" customHeight="1">
      <c r="A4" s="11" t="s">
        <v>22</v>
      </c>
      <c r="B4" s="12">
        <v>2</v>
      </c>
      <c r="C4" s="13" t="s">
        <v>23</v>
      </c>
    </row>
    <row r="5" spans="1:3" ht="18" customHeight="1">
      <c r="A5" s="11" t="s">
        <v>24</v>
      </c>
      <c r="B5" s="12">
        <v>3</v>
      </c>
      <c r="C5" s="13" t="s">
        <v>25</v>
      </c>
    </row>
    <row r="6" spans="1:3" ht="18" customHeight="1">
      <c r="A6" s="11" t="s">
        <v>26</v>
      </c>
      <c r="B6" s="12">
        <v>4</v>
      </c>
      <c r="C6" s="13" t="s">
        <v>27</v>
      </c>
    </row>
    <row r="7" spans="1:3" ht="18" customHeight="1">
      <c r="A7" s="11" t="s">
        <v>28</v>
      </c>
      <c r="B7" s="12">
        <v>5</v>
      </c>
      <c r="C7" s="13" t="s">
        <v>29</v>
      </c>
    </row>
    <row r="8" spans="1:3" ht="18" customHeight="1">
      <c r="A8" s="11" t="s">
        <v>30</v>
      </c>
      <c r="B8" s="12">
        <v>6</v>
      </c>
      <c r="C8" s="13" t="s">
        <v>31</v>
      </c>
    </row>
    <row r="9" spans="1:3" ht="18" customHeight="1">
      <c r="A9" s="11" t="s">
        <v>32</v>
      </c>
      <c r="B9" s="12">
        <v>7</v>
      </c>
      <c r="C9" s="13" t="s">
        <v>33</v>
      </c>
    </row>
    <row r="10" spans="1:3" ht="18" customHeight="1">
      <c r="A10" s="11">
        <v>1000</v>
      </c>
      <c r="B10" s="12">
        <v>8</v>
      </c>
      <c r="C10" s="13" t="s">
        <v>34</v>
      </c>
    </row>
    <row r="11" spans="1:3" ht="18" customHeight="1">
      <c r="A11" s="11">
        <v>1001</v>
      </c>
      <c r="B11" s="12">
        <v>9</v>
      </c>
      <c r="C11" s="13" t="s">
        <v>35</v>
      </c>
    </row>
    <row r="12" spans="1:3" ht="18" customHeight="1">
      <c r="A12" s="11">
        <v>1010</v>
      </c>
      <c r="B12" s="12">
        <v>10</v>
      </c>
      <c r="C12" s="13" t="s">
        <v>36</v>
      </c>
    </row>
    <row r="13" spans="1:3" ht="18" customHeight="1">
      <c r="A13" s="11">
        <v>1011</v>
      </c>
      <c r="B13" s="12">
        <v>11</v>
      </c>
      <c r="C13" s="13" t="s">
        <v>37</v>
      </c>
    </row>
    <row r="14" spans="1:3" ht="18" customHeight="1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zoomScale="212" workbookViewId="0">
      <selection activeCell="F9" sqref="F9"/>
    </sheetView>
  </sheetViews>
  <sheetFormatPr baseColWidth="10" defaultColWidth="9" defaultRowHeight="18" customHeight="1"/>
  <cols>
    <col min="2" max="2" width="18.5" customWidth="1"/>
    <col min="3" max="3" width="29" customWidth="1"/>
    <col min="4" max="4" width="56" customWidth="1"/>
  </cols>
  <sheetData>
    <row r="1" spans="1:4" s="1" customFormat="1" ht="20.25" customHeight="1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25" customHeight="1" thickTop="1" thickBot="1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25" customHeight="1" thickBot="1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25" customHeight="1" thickTop="1" thickBot="1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25" customHeight="1" thickBot="1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25" customHeight="1" thickTop="1" thickBot="1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25" customHeight="1" thickBot="1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25" customHeight="1" thickTop="1" thickBot="1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25" customHeight="1" thickBot="1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25" customHeight="1" thickTop="1" thickBot="1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25" customHeight="1" thickBot="1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20.25" customHeight="1" thickTop="1" thickBot="1">
      <c r="A12" s="4">
        <v>11</v>
      </c>
      <c r="B12" s="5" t="s">
        <v>99</v>
      </c>
      <c r="C12" s="5" t="s">
        <v>100</v>
      </c>
      <c r="D12" s="5" t="s">
        <v>101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Microsoft Office User</cp:lastModifiedBy>
  <dcterms:created xsi:type="dcterms:W3CDTF">2015-06-05T18:19:00Z</dcterms:created>
  <dcterms:modified xsi:type="dcterms:W3CDTF">2022-03-01T14:06:29Z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