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3708a04485001ab/Platform/GitHub/"/>
    </mc:Choice>
  </mc:AlternateContent>
  <xr:revisionPtr revIDLastSave="775" documentId="8_{B5691506-39FA-424E-99D4-26D7CBA25480}" xr6:coauthVersionLast="47" xr6:coauthVersionMax="47" xr10:uidLastSave="{3C24C90A-1914-4DA1-B210-5CEABA4E03B3}"/>
  <bookViews>
    <workbookView xWindow="-120" yWindow="-120" windowWidth="20730" windowHeight="11160" activeTab="1" xr2:uid="{3D767867-0467-441D-9DC3-18181976D26B}"/>
  </bookViews>
  <sheets>
    <sheet name="Entered data" sheetId="1" r:id="rId1"/>
    <sheet name="Database form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5" i="1" l="1"/>
  <c r="F285" i="1"/>
  <c r="B284" i="1"/>
  <c r="B285" i="1"/>
  <c r="F284" i="1"/>
  <c r="B286" i="1"/>
  <c r="B283" i="1"/>
  <c r="E282" i="1"/>
  <c r="F282" i="1"/>
  <c r="D282" i="1"/>
  <c r="E281" i="1"/>
  <c r="F281" i="1"/>
  <c r="B281" i="1"/>
  <c r="E286" i="1"/>
  <c r="D286" i="1"/>
  <c r="C286" i="1"/>
  <c r="D285" i="1"/>
  <c r="C285" i="1"/>
  <c r="E284" i="1"/>
  <c r="D284" i="1"/>
  <c r="C284" i="1"/>
  <c r="E283" i="1"/>
  <c r="D283" i="1"/>
  <c r="C283" i="1"/>
  <c r="C282" i="1"/>
  <c r="B282" i="1"/>
  <c r="D281" i="1"/>
  <c r="C281" i="1"/>
  <c r="E280" i="1"/>
  <c r="D280" i="1"/>
  <c r="C280" i="1"/>
  <c r="C279" i="1"/>
  <c r="B279" i="1"/>
  <c r="F263" i="1"/>
  <c r="F259" i="1"/>
  <c r="F264" i="1"/>
  <c r="B262" i="1"/>
  <c r="B258" i="1"/>
  <c r="E260" i="1"/>
  <c r="F260" i="1"/>
  <c r="B259" i="1"/>
  <c r="E264" i="1"/>
  <c r="D264" i="1"/>
  <c r="C264" i="1"/>
  <c r="B264" i="1"/>
  <c r="E263" i="1"/>
  <c r="D263" i="1"/>
  <c r="C263" i="1"/>
  <c r="B263" i="1"/>
  <c r="E262" i="1"/>
  <c r="D262" i="1"/>
  <c r="C262" i="1"/>
  <c r="E261" i="1"/>
  <c r="D261" i="1"/>
  <c r="C261" i="1"/>
  <c r="B261" i="1"/>
  <c r="D260" i="1"/>
  <c r="C260" i="1"/>
  <c r="B260" i="1"/>
  <c r="E259" i="1"/>
  <c r="D259" i="1"/>
  <c r="C259" i="1"/>
  <c r="E258" i="1"/>
  <c r="D258" i="1"/>
  <c r="C258" i="1"/>
  <c r="F257" i="1"/>
  <c r="D257" i="1"/>
  <c r="C257" i="1"/>
  <c r="B257" i="1"/>
  <c r="F242" i="1"/>
  <c r="E242" i="1"/>
  <c r="D242" i="1"/>
  <c r="C242" i="1"/>
  <c r="B242" i="1"/>
  <c r="F241" i="1"/>
  <c r="E241" i="1"/>
  <c r="D241" i="1"/>
  <c r="C241" i="1"/>
  <c r="B241" i="1"/>
  <c r="F240" i="1"/>
  <c r="E240" i="1"/>
  <c r="D240" i="1"/>
  <c r="C240" i="1"/>
  <c r="B240" i="1"/>
  <c r="F239" i="1"/>
  <c r="E239" i="1"/>
  <c r="D239" i="1"/>
  <c r="C239" i="1"/>
  <c r="B239" i="1"/>
  <c r="F238" i="1"/>
  <c r="E238" i="1"/>
  <c r="D238" i="1"/>
  <c r="C238" i="1"/>
  <c r="B238" i="1"/>
  <c r="F237" i="1"/>
  <c r="E237" i="1"/>
  <c r="D237" i="1"/>
  <c r="C237" i="1"/>
  <c r="B237" i="1"/>
  <c r="F236" i="1"/>
  <c r="E236" i="1"/>
  <c r="D236" i="1"/>
  <c r="C236" i="1"/>
  <c r="B236" i="1"/>
  <c r="F235" i="1"/>
  <c r="E235" i="1"/>
  <c r="D235" i="1"/>
  <c r="C235" i="1"/>
  <c r="B235" i="1"/>
  <c r="F219" i="1"/>
  <c r="F220" i="1"/>
  <c r="E219" i="1"/>
  <c r="E214" i="1"/>
  <c r="E216" i="1"/>
  <c r="F216" i="1"/>
  <c r="E213" i="1"/>
  <c r="F215" i="1"/>
  <c r="B215" i="1"/>
  <c r="E220" i="1"/>
  <c r="D220" i="1"/>
  <c r="C220" i="1"/>
  <c r="B220" i="1"/>
  <c r="D219" i="1"/>
  <c r="C219" i="1"/>
  <c r="B219" i="1"/>
  <c r="E218" i="1"/>
  <c r="D218" i="1"/>
  <c r="C218" i="1"/>
  <c r="B218" i="1"/>
  <c r="E217" i="1"/>
  <c r="D217" i="1"/>
  <c r="C217" i="1"/>
  <c r="B217" i="1"/>
  <c r="D216" i="1"/>
  <c r="C216" i="1"/>
  <c r="B216" i="1"/>
  <c r="E215" i="1"/>
  <c r="D215" i="1"/>
  <c r="C215" i="1"/>
  <c r="D214" i="1"/>
  <c r="C214" i="1"/>
  <c r="B214" i="1"/>
  <c r="D213" i="1"/>
  <c r="C213" i="1"/>
  <c r="B213" i="1"/>
  <c r="F198" i="1"/>
  <c r="E198" i="1"/>
  <c r="D198" i="1"/>
  <c r="C198" i="1"/>
  <c r="B198" i="1"/>
  <c r="F197" i="1"/>
  <c r="E197" i="1"/>
  <c r="D197" i="1"/>
  <c r="C197" i="1"/>
  <c r="B197" i="1"/>
  <c r="F196" i="1"/>
  <c r="E196" i="1"/>
  <c r="D196" i="1"/>
  <c r="C196" i="1"/>
  <c r="B196" i="1"/>
  <c r="F195" i="1"/>
  <c r="E195" i="1"/>
  <c r="D195" i="1"/>
  <c r="C195" i="1"/>
  <c r="B195" i="1"/>
  <c r="E194" i="1"/>
  <c r="D194" i="1"/>
  <c r="C194" i="1"/>
  <c r="B194" i="1"/>
  <c r="F193" i="1"/>
  <c r="E193" i="1"/>
  <c r="D193" i="1"/>
  <c r="C193" i="1"/>
  <c r="B193" i="1"/>
  <c r="F192" i="1"/>
  <c r="E192" i="1"/>
  <c r="D192" i="1"/>
  <c r="C192" i="1"/>
  <c r="B192" i="1"/>
  <c r="F191" i="1"/>
  <c r="E191" i="1"/>
  <c r="D191" i="1"/>
  <c r="C191" i="1"/>
  <c r="B191" i="1"/>
  <c r="F173" i="1"/>
  <c r="B173" i="1"/>
  <c r="E172" i="1"/>
  <c r="F172" i="1"/>
  <c r="E169" i="1"/>
  <c r="F171" i="1"/>
  <c r="B171" i="1"/>
  <c r="F176" i="1"/>
  <c r="E176" i="1"/>
  <c r="D176" i="1"/>
  <c r="C176" i="1"/>
  <c r="B176" i="1"/>
  <c r="F175" i="1"/>
  <c r="E175" i="1"/>
  <c r="D175" i="1"/>
  <c r="C175" i="1"/>
  <c r="B175" i="1"/>
  <c r="F174" i="1"/>
  <c r="E174" i="1"/>
  <c r="D174" i="1"/>
  <c r="C174" i="1"/>
  <c r="B174" i="1"/>
  <c r="E173" i="1"/>
  <c r="D173" i="1"/>
  <c r="C173" i="1"/>
  <c r="D172" i="1"/>
  <c r="C172" i="1"/>
  <c r="B172" i="1"/>
  <c r="E171" i="1"/>
  <c r="D171" i="1"/>
  <c r="C171" i="1"/>
  <c r="E170" i="1"/>
  <c r="D170" i="1"/>
  <c r="C170" i="1"/>
  <c r="B170" i="1"/>
  <c r="F169" i="1"/>
  <c r="D169" i="1"/>
  <c r="C169" i="1"/>
  <c r="B169" i="1"/>
  <c r="F154" i="1"/>
  <c r="E154" i="1"/>
  <c r="D154" i="1"/>
  <c r="C154" i="1"/>
  <c r="B154" i="1"/>
  <c r="F153" i="1"/>
  <c r="E153" i="1"/>
  <c r="D153" i="1"/>
  <c r="C153" i="1"/>
  <c r="B153" i="1"/>
  <c r="F152" i="1"/>
  <c r="E152" i="1"/>
  <c r="D152" i="1"/>
  <c r="C152" i="1"/>
  <c r="B152" i="1"/>
  <c r="F151" i="1"/>
  <c r="E151" i="1"/>
  <c r="D151" i="1"/>
  <c r="C151" i="1"/>
  <c r="B151" i="1"/>
  <c r="F150" i="1"/>
  <c r="E150" i="1"/>
  <c r="D150" i="1"/>
  <c r="C150" i="1"/>
  <c r="B150" i="1"/>
  <c r="F149" i="1"/>
  <c r="E149" i="1"/>
  <c r="D149" i="1"/>
  <c r="C149" i="1"/>
  <c r="B149" i="1"/>
  <c r="F148" i="1"/>
  <c r="E148" i="1"/>
  <c r="D148" i="1"/>
  <c r="C148" i="1"/>
  <c r="B148" i="1"/>
  <c r="F147" i="1"/>
  <c r="E147" i="1"/>
  <c r="D147" i="1"/>
  <c r="C147" i="1"/>
  <c r="B147" i="1"/>
  <c r="F132" i="1"/>
  <c r="E132" i="1"/>
  <c r="D132" i="1"/>
  <c r="C132" i="1"/>
  <c r="B132" i="1"/>
  <c r="F131" i="1"/>
  <c r="E131" i="1"/>
  <c r="D131" i="1"/>
  <c r="C131" i="1"/>
  <c r="B131" i="1"/>
  <c r="F130" i="1"/>
  <c r="E130" i="1"/>
  <c r="D130" i="1"/>
  <c r="C130" i="1"/>
  <c r="B130" i="1"/>
  <c r="F129" i="1"/>
  <c r="E129" i="1"/>
  <c r="D129" i="1"/>
  <c r="C129" i="1"/>
  <c r="B129" i="1"/>
  <c r="F128" i="1"/>
  <c r="E128" i="1"/>
  <c r="D128" i="1"/>
  <c r="C128" i="1"/>
  <c r="B128" i="1"/>
  <c r="F127" i="1"/>
  <c r="E127" i="1"/>
  <c r="D127" i="1"/>
  <c r="C127" i="1"/>
  <c r="B127" i="1"/>
  <c r="F126" i="1"/>
  <c r="E126" i="1"/>
  <c r="D126" i="1"/>
  <c r="C126" i="1"/>
  <c r="B126" i="1"/>
  <c r="F125" i="1"/>
  <c r="E125" i="1"/>
  <c r="D125" i="1"/>
  <c r="C125" i="1"/>
  <c r="B125" i="1"/>
  <c r="F110" i="1"/>
  <c r="E110" i="1"/>
  <c r="D110" i="1"/>
  <c r="C110" i="1"/>
  <c r="B110" i="1"/>
  <c r="F109" i="1"/>
  <c r="E109" i="1"/>
  <c r="D109" i="1"/>
  <c r="C109" i="1"/>
  <c r="B109" i="1"/>
  <c r="F108" i="1"/>
  <c r="E108" i="1"/>
  <c r="D108" i="1"/>
  <c r="C108" i="1"/>
  <c r="B108" i="1"/>
  <c r="F107" i="1"/>
  <c r="E107" i="1"/>
  <c r="D107" i="1"/>
  <c r="C107" i="1"/>
  <c r="B107" i="1"/>
  <c r="F106" i="1"/>
  <c r="E106" i="1"/>
  <c r="D106" i="1"/>
  <c r="C106" i="1"/>
  <c r="B106" i="1"/>
  <c r="F105" i="1"/>
  <c r="E105" i="1"/>
  <c r="D105" i="1"/>
  <c r="C105" i="1"/>
  <c r="B105" i="1"/>
  <c r="F104" i="1"/>
  <c r="E104" i="1"/>
  <c r="D104" i="1"/>
  <c r="C104" i="1"/>
  <c r="B104" i="1"/>
  <c r="F103" i="1"/>
  <c r="E103" i="1"/>
  <c r="D103" i="1"/>
  <c r="C103" i="1"/>
  <c r="B103" i="1"/>
  <c r="E87" i="1"/>
  <c r="F87" i="1"/>
  <c r="B87" i="1"/>
  <c r="B86" i="1"/>
  <c r="F85" i="1"/>
  <c r="D84" i="1"/>
  <c r="C84" i="1"/>
  <c r="E85" i="1"/>
  <c r="C82" i="1"/>
  <c r="E82" i="1"/>
  <c r="F83" i="1"/>
  <c r="B81" i="1"/>
  <c r="E88" i="1"/>
  <c r="D88" i="1"/>
  <c r="C88" i="1"/>
  <c r="D87" i="1"/>
  <c r="C87" i="1"/>
  <c r="E86" i="1"/>
  <c r="D86" i="1"/>
  <c r="C86" i="1"/>
  <c r="D85" i="1"/>
  <c r="C85" i="1"/>
  <c r="F84" i="1"/>
  <c r="E84" i="1"/>
  <c r="B84" i="1"/>
  <c r="E83" i="1"/>
  <c r="D83" i="1"/>
  <c r="D82" i="1"/>
  <c r="F65" i="1"/>
  <c r="B65" i="1"/>
  <c r="C66" i="1"/>
  <c r="D64" i="1"/>
  <c r="B64" i="1"/>
  <c r="B61" i="1"/>
  <c r="F60" i="1"/>
  <c r="B60" i="1"/>
  <c r="F64" i="1"/>
  <c r="F59" i="1"/>
  <c r="F66" i="1"/>
  <c r="E66" i="1"/>
  <c r="D66" i="1"/>
  <c r="B66" i="1"/>
  <c r="E65" i="1"/>
  <c r="D65" i="1"/>
  <c r="C65" i="1"/>
  <c r="E64" i="1"/>
  <c r="E63" i="1"/>
  <c r="D63" i="1"/>
  <c r="C63" i="1"/>
  <c r="F62" i="1"/>
  <c r="E62" i="1"/>
  <c r="D62" i="1"/>
  <c r="C62" i="1"/>
  <c r="B62" i="1"/>
  <c r="E61" i="1"/>
  <c r="D61" i="1"/>
  <c r="C61" i="1"/>
  <c r="E60" i="1"/>
  <c r="D60" i="1"/>
  <c r="C60" i="1"/>
  <c r="E59" i="1"/>
  <c r="D59" i="1"/>
  <c r="C59" i="1"/>
  <c r="B59" i="1"/>
  <c r="C44" i="1"/>
  <c r="D44" i="1"/>
  <c r="E44" i="1"/>
  <c r="F44" i="1"/>
  <c r="B44" i="1"/>
  <c r="C43" i="1"/>
  <c r="D43" i="1"/>
  <c r="E43" i="1"/>
  <c r="F43" i="1"/>
  <c r="B43" i="1"/>
  <c r="F42" i="1"/>
  <c r="C41" i="1"/>
  <c r="D41" i="1"/>
  <c r="E41" i="1"/>
  <c r="F41" i="1"/>
  <c r="B41" i="1"/>
  <c r="C40" i="1"/>
  <c r="D40" i="1"/>
  <c r="E40" i="1"/>
  <c r="F40" i="1"/>
  <c r="B40" i="1"/>
  <c r="B37" i="1"/>
  <c r="F39" i="1"/>
  <c r="B39" i="1"/>
  <c r="B42" i="1"/>
  <c r="E39" i="1"/>
  <c r="D39" i="1"/>
  <c r="C39" i="1"/>
  <c r="E42" i="1"/>
  <c r="D42" i="1"/>
  <c r="C42" i="1"/>
  <c r="F38" i="1"/>
  <c r="E38" i="1"/>
  <c r="B38" i="1"/>
  <c r="E37" i="1"/>
  <c r="D37" i="1"/>
  <c r="C37" i="1"/>
  <c r="C10" i="1"/>
  <c r="C11" i="1" s="1"/>
  <c r="D10" i="1"/>
  <c r="D11" i="1" s="1"/>
  <c r="E10" i="1"/>
  <c r="E11" i="1" s="1"/>
  <c r="F10" i="1"/>
  <c r="F11" i="1" s="1"/>
  <c r="B10" i="1"/>
  <c r="B11" i="1" s="1"/>
  <c r="C22" i="1"/>
  <c r="D22" i="1"/>
  <c r="E22" i="1"/>
  <c r="F22" i="1"/>
  <c r="B22" i="1"/>
  <c r="C20" i="1"/>
  <c r="D20" i="1"/>
  <c r="E20" i="1"/>
  <c r="F20" i="1"/>
  <c r="B20" i="1"/>
  <c r="C19" i="1"/>
  <c r="D19" i="1"/>
  <c r="E19" i="1"/>
  <c r="F19" i="1"/>
  <c r="B19" i="1"/>
  <c r="C18" i="1"/>
  <c r="D18" i="1"/>
  <c r="E18" i="1"/>
  <c r="F18" i="1"/>
  <c r="B18" i="1"/>
  <c r="C15" i="1"/>
  <c r="D15" i="1"/>
  <c r="E15" i="1"/>
  <c r="F15" i="1"/>
  <c r="B15" i="1"/>
  <c r="C16" i="1"/>
  <c r="D16" i="1"/>
  <c r="E16" i="1"/>
  <c r="F16" i="1"/>
  <c r="B16" i="1"/>
  <c r="C17" i="1"/>
  <c r="D17" i="1"/>
  <c r="E17" i="1"/>
  <c r="F17" i="1"/>
  <c r="B17" i="1"/>
  <c r="F286" i="1" l="1"/>
  <c r="F283" i="1"/>
  <c r="D279" i="1"/>
  <c r="E279" i="1"/>
  <c r="F279" i="1"/>
  <c r="F280" i="1"/>
  <c r="B280" i="1"/>
  <c r="F262" i="1"/>
  <c r="F261" i="1"/>
  <c r="E257" i="1"/>
  <c r="F258" i="1"/>
  <c r="F218" i="1"/>
  <c r="F217" i="1"/>
  <c r="F213" i="1"/>
  <c r="F214" i="1"/>
  <c r="F170" i="1"/>
  <c r="B88" i="1"/>
  <c r="F86" i="1"/>
  <c r="F88" i="1"/>
  <c r="B85" i="1"/>
  <c r="D81" i="1"/>
  <c r="C81" i="1"/>
  <c r="C83" i="1"/>
  <c r="F82" i="1"/>
  <c r="F81" i="1"/>
  <c r="E81" i="1"/>
  <c r="B82" i="1"/>
  <c r="B83" i="1"/>
  <c r="C64" i="1"/>
  <c r="F63" i="1"/>
  <c r="B63" i="1"/>
  <c r="F61" i="1"/>
  <c r="F37" i="1"/>
  <c r="C38" i="1"/>
  <c r="D38" i="1"/>
</calcChain>
</file>

<file path=xl/sharedStrings.xml><?xml version="1.0" encoding="utf-8"?>
<sst xmlns="http://schemas.openxmlformats.org/spreadsheetml/2006/main" count="361" uniqueCount="78">
  <si>
    <t>Turnover</t>
  </si>
  <si>
    <t>Total Assets</t>
  </si>
  <si>
    <t>Total Liabilities</t>
  </si>
  <si>
    <t>Operating Income</t>
  </si>
  <si>
    <t>Net Income</t>
  </si>
  <si>
    <t>Operating Profit (Operating Income / Turnover)</t>
  </si>
  <si>
    <t>Interest Cover (Operating Profit / Interest Expense)</t>
  </si>
  <si>
    <t>Solvency Ratio (Shareholder Funds / Total Assets)</t>
  </si>
  <si>
    <t>EBITDA</t>
  </si>
  <si>
    <t>Shareholder Funds</t>
  </si>
  <si>
    <t>Interest Expense</t>
  </si>
  <si>
    <t>Close Brothers</t>
  </si>
  <si>
    <t>Turnover (Google)</t>
  </si>
  <si>
    <t>Free Cash Flow</t>
  </si>
  <si>
    <t>Net Profit Margin (Net Income / Turnover)</t>
  </si>
  <si>
    <t>Return on Assets (Profit before tax / Total Assets)</t>
  </si>
  <si>
    <t>Interest Earned</t>
  </si>
  <si>
    <t>Profit Before Tax (PBT)</t>
  </si>
  <si>
    <t>Free Cash Flow Margin</t>
  </si>
  <si>
    <t>EBITDA Margin</t>
  </si>
  <si>
    <t>Aston Martin Lagonda</t>
  </si>
  <si>
    <t>Operating Profit = Gross Profit - Operating Expenses - Depreciation - Amortization</t>
  </si>
  <si>
    <t>Gross Profit = Revenue - Cost of Goods Sold (COGS)</t>
  </si>
  <si>
    <t>Operating Profit = Revenue - COGS - Operating Expenses - Depreciation - Amortization</t>
  </si>
  <si>
    <t>Net Income / Earnings</t>
  </si>
  <si>
    <t>Operating Profit / Operating Income / EBIT</t>
  </si>
  <si>
    <t>Operating Margin (Operating Income / Turnover)</t>
  </si>
  <si>
    <t>Operating Profit / Operating Income / EBIT captures the profitability of the core underlying business</t>
  </si>
  <si>
    <t>Net Income / Earnings is the profitability once non-core and exceptional items are taken into account</t>
  </si>
  <si>
    <t>Operating Profit and Net Income / Earnings are the two key measures of profitability</t>
  </si>
  <si>
    <t>Return on Assets (Net Income / Total Assets)</t>
  </si>
  <si>
    <t>Equity</t>
  </si>
  <si>
    <t>Long Term Debt</t>
  </si>
  <si>
    <t>Gearing ( Long Term Debt / Equity)</t>
  </si>
  <si>
    <t>Three drop down boxes, allowing for up to three metrics to be selected to use as filters</t>
  </si>
  <si>
    <t>Then, for each metric selected, range sliders appear / update with max and mins shown that reflect the metric selected</t>
  </si>
  <si>
    <t>This only reduces the list companies</t>
  </si>
  <si>
    <t>Charting then needs to be decided</t>
  </si>
  <si>
    <t>Once a company is selected and clicked on, does this take the user to a new page? Would be strange to have both firm specific chart and a list of companies on the same page</t>
  </si>
  <si>
    <t>Analytics</t>
  </si>
  <si>
    <t>https://www.w3schools.com/howto/howto_js_filter_elements.asp</t>
  </si>
  <si>
    <t>Britvic</t>
  </si>
  <si>
    <t>British Land</t>
  </si>
  <si>
    <t>AJ Bell</t>
  </si>
  <si>
    <t>Domino's Pizza Group</t>
  </si>
  <si>
    <t>For each metric selected, the value for 2023 is shown in the company tile / box</t>
  </si>
  <si>
    <t>Bloomsbury Publishing</t>
  </si>
  <si>
    <t>Dr Martens</t>
  </si>
  <si>
    <t>Games Workshop Group</t>
  </si>
  <si>
    <t>Hays</t>
  </si>
  <si>
    <t>Ibstock (brick manufacturer)</t>
  </si>
  <si>
    <t>ITV</t>
  </si>
  <si>
    <t>Johnson Matthey (chemicals and technology)</t>
  </si>
  <si>
    <t>Company</t>
  </si>
  <si>
    <t>Year</t>
  </si>
  <si>
    <t>Operating Margin</t>
  </si>
  <si>
    <t>Operating Profit</t>
  </si>
  <si>
    <t>Net Profit Margin</t>
  </si>
  <si>
    <t>Interest Cover</t>
  </si>
  <si>
    <t>Return on Assets</t>
  </si>
  <si>
    <t>Solvency Ratio</t>
  </si>
  <si>
    <t>Gearing</t>
  </si>
  <si>
    <t>Ibstock</t>
  </si>
  <si>
    <t>Johnson Matthey</t>
  </si>
  <si>
    <t>Total_Assets</t>
  </si>
  <si>
    <t>Total_Liabilities</t>
  </si>
  <si>
    <t>Operating_Profit</t>
  </si>
  <si>
    <t>Net_Income</t>
  </si>
  <si>
    <t>Free_Cash_Flow</t>
  </si>
  <si>
    <t>Shareholder_Funds</t>
  </si>
  <si>
    <t>Interest_Expense</t>
  </si>
  <si>
    <t>Long_Term_Debt</t>
  </si>
  <si>
    <t>Operating_Margin</t>
  </si>
  <si>
    <t>Net_Profit_Margin</t>
  </si>
  <si>
    <t>Free_Cash_Flow_Margin</t>
  </si>
  <si>
    <t>Interest_Cover</t>
  </si>
  <si>
    <t>Return_on_Assets</t>
  </si>
  <si>
    <t>Solvency_Ratio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</si>
</sst>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rgb="FF000000"/>
      <name val="Calibri"/>
      <family val="2"/>
    </font>
    <font>
      <sz val="8"/>
      <color theme="1"/>
      <name val="Aptos Narrow"/>
      <family val="2"/>
      <scheme val="minor"/>
    </font>
    <font>
      <sz val="8"/>
      <color theme="0" tint="-0.499984740745262"/>
      <name val="Calibri"/>
      <family val="2"/>
    </font>
    <font>
      <b/>
      <sz val="8"/>
      <color theme="1"/>
      <name val="Aptos Narrow"/>
      <family val="2"/>
      <scheme val="minor"/>
    </font>
    <font>
      <b/>
      <i/>
      <sz val="8"/>
      <color theme="1"/>
      <name val="Aptos Narrow"/>
      <family val="2"/>
      <scheme val="minor"/>
    </font>
    <font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3" fontId="3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3" fontId="4" fillId="0" borderId="0" xfId="0" applyNumberFormat="1" applyFont="1" applyAlignment="1">
      <alignment horizontal="left" vertical="center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" fontId="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vertical="center" wrapText="1"/>
    </xf>
    <xf numFmtId="9" fontId="3" fillId="0" borderId="0" xfId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3" fontId="7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3schools.com/howto/howto_js_filter_elements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6DD3-6B56-4F2F-A2FA-7F51CDCFAD25}">
  <dimension ref="A3:K286"/>
  <sheetViews>
    <sheetView showGridLines="0" topLeftCell="A264" workbookViewId="0">
      <selection activeCell="A289" sqref="A289"/>
    </sheetView>
  </sheetViews>
  <sheetFormatPr defaultRowHeight="11.25" x14ac:dyDescent="0.25"/>
  <cols>
    <col min="1" max="1" width="43.85546875" style="1" bestFit="1" customWidth="1"/>
    <col min="2" max="6" width="9.140625" style="2" customWidth="1"/>
    <col min="7" max="16384" width="9.140625" style="2"/>
  </cols>
  <sheetData>
    <row r="3" spans="1:6" x14ac:dyDescent="0.25">
      <c r="A3" s="3" t="s">
        <v>11</v>
      </c>
    </row>
    <row r="4" spans="1:6" x14ac:dyDescent="0.25">
      <c r="B4" s="8">
        <v>2023</v>
      </c>
      <c r="C4" s="8">
        <v>2022</v>
      </c>
      <c r="D4" s="8">
        <v>2021</v>
      </c>
      <c r="E4" s="8">
        <v>2020</v>
      </c>
      <c r="F4" s="8">
        <v>2019</v>
      </c>
    </row>
    <row r="5" spans="1:6" x14ac:dyDescent="0.25">
      <c r="A5" s="4" t="s">
        <v>12</v>
      </c>
      <c r="B5" s="2">
        <v>806300</v>
      </c>
      <c r="C5" s="2">
        <v>904700</v>
      </c>
      <c r="D5" s="2">
        <v>932300</v>
      </c>
      <c r="E5" s="2">
        <v>748900</v>
      </c>
      <c r="F5" s="2">
        <v>821600</v>
      </c>
    </row>
    <row r="6" spans="1:6" x14ac:dyDescent="0.25">
      <c r="A6" s="4" t="s">
        <v>1</v>
      </c>
      <c r="B6" s="2">
        <v>13550000</v>
      </c>
      <c r="C6" s="2">
        <v>12678000</v>
      </c>
      <c r="D6" s="2">
        <v>12035000</v>
      </c>
      <c r="E6" s="2">
        <v>11072000</v>
      </c>
      <c r="F6" s="2">
        <v>10561000</v>
      </c>
    </row>
    <row r="7" spans="1:6" x14ac:dyDescent="0.25">
      <c r="A7" s="4" t="s">
        <v>2</v>
      </c>
      <c r="B7" s="2">
        <v>11905000</v>
      </c>
      <c r="C7" s="2">
        <v>11021000</v>
      </c>
      <c r="D7" s="2">
        <v>10465000</v>
      </c>
      <c r="E7" s="2">
        <v>9622000</v>
      </c>
      <c r="F7" s="2">
        <v>9155000</v>
      </c>
    </row>
    <row r="8" spans="1:6" x14ac:dyDescent="0.25">
      <c r="A8" s="4" t="s">
        <v>3</v>
      </c>
      <c r="B8" s="2">
        <v>112000</v>
      </c>
      <c r="C8" s="2">
        <v>23300</v>
      </c>
      <c r="D8" s="2">
        <v>26800</v>
      </c>
      <c r="E8" s="2">
        <v>14100</v>
      </c>
      <c r="F8" s="2">
        <v>26500</v>
      </c>
    </row>
    <row r="9" spans="1:6" x14ac:dyDescent="0.25">
      <c r="A9" s="4" t="s">
        <v>4</v>
      </c>
      <c r="B9" s="2">
        <v>81000</v>
      </c>
      <c r="C9" s="2">
        <v>165000</v>
      </c>
      <c r="D9" s="2">
        <v>202000</v>
      </c>
      <c r="E9" s="2">
        <v>110000</v>
      </c>
      <c r="F9" s="2">
        <v>201000</v>
      </c>
    </row>
    <row r="10" spans="1:6" x14ac:dyDescent="0.25">
      <c r="A10" s="4" t="s">
        <v>8</v>
      </c>
      <c r="B10" s="2" t="e">
        <f>B8+#REF!</f>
        <v>#REF!</v>
      </c>
      <c r="C10" s="2" t="e">
        <f>C8+#REF!</f>
        <v>#REF!</v>
      </c>
      <c r="D10" s="2" t="e">
        <f>D8+#REF!</f>
        <v>#REF!</v>
      </c>
      <c r="E10" s="2" t="e">
        <f>E8+#REF!</f>
        <v>#REF!</v>
      </c>
      <c r="F10" s="2" t="e">
        <f>F8+#REF!</f>
        <v>#REF!</v>
      </c>
    </row>
    <row r="11" spans="1:6" x14ac:dyDescent="0.25">
      <c r="A11" s="4" t="s">
        <v>19</v>
      </c>
      <c r="B11" s="11" t="e">
        <f>B10/B5</f>
        <v>#REF!</v>
      </c>
      <c r="C11" s="11" t="e">
        <f t="shared" ref="C11:F11" si="0">C10/C5</f>
        <v>#REF!</v>
      </c>
      <c r="D11" s="11" t="e">
        <f t="shared" si="0"/>
        <v>#REF!</v>
      </c>
      <c r="E11" s="11" t="e">
        <f t="shared" si="0"/>
        <v>#REF!</v>
      </c>
      <c r="F11" s="11" t="e">
        <f t="shared" si="0"/>
        <v>#REF!</v>
      </c>
    </row>
    <row r="12" spans="1:6" x14ac:dyDescent="0.25">
      <c r="A12" s="5" t="s">
        <v>9</v>
      </c>
      <c r="B12" s="2">
        <v>1645000</v>
      </c>
      <c r="C12" s="2">
        <v>1658000</v>
      </c>
      <c r="D12" s="2">
        <v>1570000</v>
      </c>
      <c r="E12" s="2">
        <v>1451000</v>
      </c>
      <c r="F12" s="2">
        <v>1407000</v>
      </c>
    </row>
    <row r="13" spans="1:6" x14ac:dyDescent="0.25">
      <c r="A13" s="5" t="s">
        <v>10</v>
      </c>
      <c r="B13" s="2">
        <v>305000</v>
      </c>
      <c r="C13" s="2">
        <v>112000</v>
      </c>
      <c r="D13" s="2">
        <v>119000</v>
      </c>
      <c r="E13" s="2">
        <v>135000</v>
      </c>
      <c r="F13" s="2">
        <v>130000</v>
      </c>
    </row>
    <row r="14" spans="1:6" x14ac:dyDescent="0.25">
      <c r="A14" s="5" t="s">
        <v>16</v>
      </c>
      <c r="B14" s="2">
        <v>898000</v>
      </c>
      <c r="C14" s="2">
        <v>690000</v>
      </c>
      <c r="D14" s="2">
        <v>657000</v>
      </c>
      <c r="E14" s="2">
        <v>629000</v>
      </c>
      <c r="F14" s="2">
        <v>636000</v>
      </c>
    </row>
    <row r="15" spans="1:6" x14ac:dyDescent="0.25">
      <c r="A15" s="5" t="s">
        <v>17</v>
      </c>
      <c r="B15" s="2">
        <f>B8-B13+B14</f>
        <v>705000</v>
      </c>
      <c r="C15" s="2">
        <f t="shared" ref="C15:F15" si="1">C8-C13+C14</f>
        <v>601300</v>
      </c>
      <c r="D15" s="2">
        <f t="shared" si="1"/>
        <v>564800</v>
      </c>
      <c r="E15" s="2">
        <f t="shared" si="1"/>
        <v>508100</v>
      </c>
      <c r="F15" s="2">
        <f t="shared" si="1"/>
        <v>532500</v>
      </c>
    </row>
    <row r="16" spans="1:6" x14ac:dyDescent="0.25">
      <c r="A16" s="4" t="s">
        <v>5</v>
      </c>
      <c r="B16" s="11">
        <f>B8/B5</f>
        <v>0.13890611434949771</v>
      </c>
      <c r="C16" s="11">
        <f>C8/C5</f>
        <v>2.5754393721675695E-2</v>
      </c>
      <c r="D16" s="11">
        <f>D8/D5</f>
        <v>2.8746111766598734E-2</v>
      </c>
      <c r="E16" s="11">
        <f>E8/E5</f>
        <v>1.8827613833622647E-2</v>
      </c>
      <c r="F16" s="11">
        <f>F8/F5</f>
        <v>3.2254138266796496E-2</v>
      </c>
    </row>
    <row r="17" spans="1:11" x14ac:dyDescent="0.25">
      <c r="A17" s="4" t="s">
        <v>14</v>
      </c>
      <c r="B17" s="11">
        <f>B9/B5</f>
        <v>0.10045888627061887</v>
      </c>
      <c r="C17" s="11">
        <f>C9/C5</f>
        <v>0.18238089974577207</v>
      </c>
      <c r="D17" s="11">
        <f>D9/D5</f>
        <v>0.2166684543601845</v>
      </c>
      <c r="E17" s="11">
        <f>E9/E5</f>
        <v>0.14688209373748165</v>
      </c>
      <c r="F17" s="11">
        <f>F9/F5</f>
        <v>0.24464459591041871</v>
      </c>
    </row>
    <row r="18" spans="1:11" x14ac:dyDescent="0.25">
      <c r="A18" s="4" t="s">
        <v>6</v>
      </c>
      <c r="B18" s="9">
        <f>B8/B13</f>
        <v>0.36721311475409835</v>
      </c>
      <c r="C18" s="9">
        <f t="shared" ref="C18:F18" si="2">C8/C13</f>
        <v>0.2080357142857143</v>
      </c>
      <c r="D18" s="9">
        <f t="shared" si="2"/>
        <v>0.22521008403361345</v>
      </c>
      <c r="E18" s="9">
        <f t="shared" si="2"/>
        <v>0.10444444444444445</v>
      </c>
      <c r="F18" s="9">
        <f t="shared" si="2"/>
        <v>0.20384615384615384</v>
      </c>
    </row>
    <row r="19" spans="1:11" x14ac:dyDescent="0.25">
      <c r="A19" s="4" t="s">
        <v>15</v>
      </c>
      <c r="B19" s="12">
        <f>(B8+B14-B13)/B6</f>
        <v>5.2029520295202955E-2</v>
      </c>
      <c r="C19" s="12">
        <f t="shared" ref="C19:F19" si="3">(C8+C14-C13)/C6</f>
        <v>4.7428616501025402E-2</v>
      </c>
      <c r="D19" s="12">
        <f t="shared" si="3"/>
        <v>4.6929788117989195E-2</v>
      </c>
      <c r="E19" s="12">
        <f t="shared" si="3"/>
        <v>4.5890534682080923E-2</v>
      </c>
      <c r="F19" s="12">
        <f t="shared" si="3"/>
        <v>5.0421361613483574E-2</v>
      </c>
    </row>
    <row r="20" spans="1:11" x14ac:dyDescent="0.25">
      <c r="A20" s="4" t="s">
        <v>7</v>
      </c>
      <c r="B20" s="11">
        <f>B12/B6</f>
        <v>0.12140221402214021</v>
      </c>
      <c r="C20" s="11">
        <f t="shared" ref="C20:F20" si="4">C12/C6</f>
        <v>0.13077772519324815</v>
      </c>
      <c r="D20" s="11">
        <f t="shared" si="4"/>
        <v>0.13045284586622352</v>
      </c>
      <c r="E20" s="11">
        <f t="shared" si="4"/>
        <v>0.13105130057803469</v>
      </c>
      <c r="F20" s="11">
        <f t="shared" si="4"/>
        <v>0.13322602026323266</v>
      </c>
    </row>
    <row r="21" spans="1:11" x14ac:dyDescent="0.25">
      <c r="A21" s="4" t="s">
        <v>13</v>
      </c>
      <c r="B21" s="2">
        <v>684400</v>
      </c>
      <c r="C21" s="2">
        <v>-208500</v>
      </c>
      <c r="D21" s="2">
        <v>91200</v>
      </c>
      <c r="E21" s="2">
        <v>170200</v>
      </c>
      <c r="F21" s="2">
        <v>189000</v>
      </c>
    </row>
    <row r="22" spans="1:11" ht="11.25" customHeight="1" x14ac:dyDescent="0.25">
      <c r="A22" s="4" t="s">
        <v>18</v>
      </c>
      <c r="B22" s="11">
        <f>B21/B5</f>
        <v>0.84881557732853774</v>
      </c>
      <c r="C22" s="11">
        <f t="shared" ref="C22:F22" si="5">C21/C5</f>
        <v>-0.23046313695147563</v>
      </c>
      <c r="D22" s="11">
        <f t="shared" si="5"/>
        <v>9.782258929529121E-2</v>
      </c>
      <c r="E22" s="11">
        <f t="shared" si="5"/>
        <v>0.2272666577647216</v>
      </c>
      <c r="F22" s="11">
        <f t="shared" si="5"/>
        <v>0.23003894839337877</v>
      </c>
      <c r="G22" s="6"/>
    </row>
    <row r="23" spans="1:11" ht="11.25" customHeight="1" x14ac:dyDescent="0.25">
      <c r="B23" s="6"/>
      <c r="C23" s="6"/>
      <c r="D23" s="6"/>
      <c r="E23" s="6"/>
      <c r="F23" s="6"/>
    </row>
    <row r="24" spans="1:11" ht="11.25" customHeight="1" x14ac:dyDescent="0.25"/>
    <row r="25" spans="1:11" ht="11.25" customHeight="1" x14ac:dyDescent="0.25">
      <c r="A25" s="3" t="s">
        <v>20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1.25" customHeight="1" x14ac:dyDescent="0.25">
      <c r="B26" s="8">
        <v>2023</v>
      </c>
      <c r="C26" s="8">
        <v>2022</v>
      </c>
      <c r="D26" s="8">
        <v>2021</v>
      </c>
      <c r="E26" s="8">
        <v>2020</v>
      </c>
      <c r="F26" s="8">
        <v>2019</v>
      </c>
      <c r="G26" s="6"/>
      <c r="H26"/>
      <c r="I26"/>
      <c r="J26"/>
      <c r="K26"/>
    </row>
    <row r="27" spans="1:11" ht="11.25" customHeight="1" x14ac:dyDescent="0.25">
      <c r="A27" s="4" t="s">
        <v>0</v>
      </c>
      <c r="B27" s="2">
        <v>1633000</v>
      </c>
      <c r="C27" s="2">
        <v>1382000</v>
      </c>
      <c r="D27" s="2">
        <v>1095000</v>
      </c>
      <c r="E27" s="2">
        <v>612000</v>
      </c>
      <c r="F27" s="2">
        <v>981000</v>
      </c>
    </row>
    <row r="28" spans="1:11" ht="11.25" customHeight="1" x14ac:dyDescent="0.25">
      <c r="A28" s="4" t="s">
        <v>1</v>
      </c>
      <c r="B28" s="2">
        <v>3173000</v>
      </c>
      <c r="C28" s="2">
        <v>3467000</v>
      </c>
      <c r="D28" s="2">
        <v>2843000</v>
      </c>
      <c r="E28" s="2">
        <v>2795000</v>
      </c>
      <c r="F28" s="2">
        <v>2231000</v>
      </c>
    </row>
    <row r="29" spans="1:11" x14ac:dyDescent="0.25">
      <c r="A29" s="4" t="s">
        <v>2</v>
      </c>
      <c r="B29" s="2">
        <v>2616000</v>
      </c>
      <c r="C29" s="2">
        <v>2694000</v>
      </c>
      <c r="D29" s="2">
        <v>2182000</v>
      </c>
      <c r="E29" s="2">
        <v>1991000</v>
      </c>
      <c r="F29" s="2">
        <v>1902000</v>
      </c>
      <c r="H29" s="1" t="s">
        <v>29</v>
      </c>
    </row>
    <row r="30" spans="1:11" x14ac:dyDescent="0.25">
      <c r="A30" s="4" t="s">
        <v>25</v>
      </c>
      <c r="B30" s="2">
        <v>-88000</v>
      </c>
      <c r="C30" s="2">
        <v>-107000</v>
      </c>
      <c r="D30" s="2">
        <v>-63000</v>
      </c>
      <c r="E30" s="2">
        <v>-253000</v>
      </c>
      <c r="F30" s="2">
        <v>0</v>
      </c>
      <c r="H30" s="1" t="s">
        <v>27</v>
      </c>
    </row>
    <row r="31" spans="1:11" x14ac:dyDescent="0.25">
      <c r="A31" s="4" t="s">
        <v>24</v>
      </c>
      <c r="B31" s="2">
        <v>-228000</v>
      </c>
      <c r="C31" s="2">
        <v>-529000</v>
      </c>
      <c r="D31" s="2">
        <v>-192000</v>
      </c>
      <c r="E31" s="2">
        <v>-419000</v>
      </c>
      <c r="F31" s="2">
        <v>-126000</v>
      </c>
      <c r="H31" s="1" t="s">
        <v>28</v>
      </c>
    </row>
    <row r="32" spans="1:11" x14ac:dyDescent="0.25">
      <c r="A32" s="4" t="s">
        <v>13</v>
      </c>
      <c r="B32" s="2">
        <v>-54500</v>
      </c>
      <c r="C32" s="2">
        <v>-72000</v>
      </c>
      <c r="D32" s="2">
        <v>13200</v>
      </c>
      <c r="E32" s="2">
        <v>-358700</v>
      </c>
      <c r="F32" s="2">
        <v>-101100</v>
      </c>
    </row>
    <row r="33" spans="1:8" x14ac:dyDescent="0.25">
      <c r="A33" s="5" t="s">
        <v>9</v>
      </c>
      <c r="B33" s="2">
        <v>902000</v>
      </c>
      <c r="C33" s="2">
        <v>753000</v>
      </c>
      <c r="D33" s="2">
        <v>642000</v>
      </c>
      <c r="E33" s="2">
        <v>788000</v>
      </c>
      <c r="F33" s="2">
        <v>316000</v>
      </c>
      <c r="H33" s="1" t="s">
        <v>22</v>
      </c>
    </row>
    <row r="34" spans="1:8" x14ac:dyDescent="0.25">
      <c r="A34" s="5" t="s">
        <v>10</v>
      </c>
      <c r="B34" s="2">
        <v>155000</v>
      </c>
      <c r="C34" s="2">
        <v>171000</v>
      </c>
      <c r="D34" s="2">
        <v>155000</v>
      </c>
      <c r="E34" s="2">
        <v>103000</v>
      </c>
      <c r="F34" s="2">
        <v>67000</v>
      </c>
      <c r="H34" s="1" t="s">
        <v>21</v>
      </c>
    </row>
    <row r="35" spans="1:8" x14ac:dyDescent="0.25">
      <c r="A35" s="5" t="s">
        <v>32</v>
      </c>
      <c r="B35" s="2">
        <v>1069000</v>
      </c>
      <c r="C35" s="2">
        <v>1196000</v>
      </c>
      <c r="D35" s="2">
        <v>1169000</v>
      </c>
      <c r="E35" s="2">
        <v>1065000</v>
      </c>
      <c r="F35" s="2">
        <v>936000</v>
      </c>
      <c r="H35" s="1" t="s">
        <v>23</v>
      </c>
    </row>
    <row r="36" spans="1:8" x14ac:dyDescent="0.25">
      <c r="A36" s="5" t="s">
        <v>31</v>
      </c>
      <c r="B36" s="2">
        <v>923000</v>
      </c>
      <c r="C36" s="2">
        <v>773000</v>
      </c>
      <c r="D36" s="2">
        <v>660000</v>
      </c>
      <c r="E36" s="2">
        <v>804000</v>
      </c>
      <c r="F36" s="2">
        <v>330000</v>
      </c>
    </row>
    <row r="37" spans="1:8" x14ac:dyDescent="0.25">
      <c r="A37" s="4" t="s">
        <v>26</v>
      </c>
      <c r="B37" s="11">
        <f>B30/B27</f>
        <v>-5.3888548683404779E-2</v>
      </c>
      <c r="C37" s="11">
        <f>C30/C27</f>
        <v>-7.7424023154848046E-2</v>
      </c>
      <c r="D37" s="11">
        <f>D30/D27</f>
        <v>-5.7534246575342465E-2</v>
      </c>
      <c r="E37" s="11">
        <f>E30/E27</f>
        <v>-0.41339869281045749</v>
      </c>
      <c r="F37" s="11">
        <f>F30/F27</f>
        <v>0</v>
      </c>
      <c r="H37" s="1" t="s">
        <v>39</v>
      </c>
    </row>
    <row r="38" spans="1:8" x14ac:dyDescent="0.25">
      <c r="A38" s="4" t="s">
        <v>14</v>
      </c>
      <c r="B38" s="11">
        <f>B31/B27</f>
        <v>-0.13962033067973056</v>
      </c>
      <c r="C38" s="11">
        <f>C31/C27</f>
        <v>-0.38277858176555718</v>
      </c>
      <c r="D38" s="11">
        <f>D31/D27</f>
        <v>-0.17534246575342466</v>
      </c>
      <c r="E38" s="11">
        <f>E31/E27</f>
        <v>-0.684640522875817</v>
      </c>
      <c r="F38" s="11">
        <f>F31/F27</f>
        <v>-0.12844036697247707</v>
      </c>
      <c r="H38" s="1" t="s">
        <v>34</v>
      </c>
    </row>
    <row r="39" spans="1:8" x14ac:dyDescent="0.25">
      <c r="A39" s="4" t="s">
        <v>18</v>
      </c>
      <c r="B39" s="11">
        <f>B32/B27</f>
        <v>-3.3374157991426824E-2</v>
      </c>
      <c r="C39" s="11">
        <f>C32/C27</f>
        <v>-5.2098408104196817E-2</v>
      </c>
      <c r="D39" s="11">
        <f>D32/D27</f>
        <v>1.2054794520547946E-2</v>
      </c>
      <c r="E39" s="11">
        <f>E32/E27</f>
        <v>-0.58611111111111114</v>
      </c>
      <c r="F39" s="11">
        <f>F32/F27</f>
        <v>-0.10305810397553516</v>
      </c>
      <c r="H39" s="1" t="s">
        <v>35</v>
      </c>
    </row>
    <row r="40" spans="1:8" x14ac:dyDescent="0.25">
      <c r="A40" s="4" t="s">
        <v>6</v>
      </c>
      <c r="B40" s="9">
        <f>-B30/B34</f>
        <v>0.56774193548387097</v>
      </c>
      <c r="C40" s="9">
        <f>-C30/C34</f>
        <v>0.6257309941520468</v>
      </c>
      <c r="D40" s="9">
        <f>-D30/D34</f>
        <v>0.40645161290322579</v>
      </c>
      <c r="E40" s="9">
        <f>-E30/E34</f>
        <v>2.4563106796116503</v>
      </c>
      <c r="F40" s="9">
        <f>-F30/F34</f>
        <v>0</v>
      </c>
      <c r="H40" s="1" t="s">
        <v>45</v>
      </c>
    </row>
    <row r="41" spans="1:8" x14ac:dyDescent="0.25">
      <c r="A41" s="4" t="s">
        <v>30</v>
      </c>
      <c r="B41" s="12">
        <f xml:space="preserve"> B31/B28</f>
        <v>-7.1856287425149698E-2</v>
      </c>
      <c r="C41" s="12">
        <f xml:space="preserve"> C31/C28</f>
        <v>-0.15258148254975484</v>
      </c>
      <c r="D41" s="12">
        <f xml:space="preserve"> D31/D28</f>
        <v>-6.7534294759057339E-2</v>
      </c>
      <c r="E41" s="12">
        <f xml:space="preserve"> E31/E28</f>
        <v>-0.14991055456171734</v>
      </c>
      <c r="F41" s="12">
        <f xml:space="preserve"> F31/F28</f>
        <v>-5.6476916181084719E-2</v>
      </c>
      <c r="H41" s="1" t="s">
        <v>36</v>
      </c>
    </row>
    <row r="42" spans="1:8" x14ac:dyDescent="0.25">
      <c r="A42" s="4" t="s">
        <v>7</v>
      </c>
      <c r="B42" s="11">
        <f>B33/B28</f>
        <v>0.28427355814686417</v>
      </c>
      <c r="C42" s="11">
        <f>C33/C28</f>
        <v>0.21719065474473609</v>
      </c>
      <c r="D42" s="11">
        <f>D33/D28</f>
        <v>0.22581779810059796</v>
      </c>
      <c r="E42" s="11">
        <f>E33/E28</f>
        <v>0.28193202146690521</v>
      </c>
      <c r="F42" s="11">
        <f>F33/F28</f>
        <v>0.14164051994621246</v>
      </c>
      <c r="H42" s="1" t="s">
        <v>37</v>
      </c>
    </row>
    <row r="43" spans="1:8" x14ac:dyDescent="0.25">
      <c r="A43" s="13" t="s">
        <v>33</v>
      </c>
      <c r="B43" s="9">
        <f>B35/B36</f>
        <v>1.1581798483206933</v>
      </c>
      <c r="C43" s="9">
        <f t="shared" ref="C43:F43" si="6">C35/C36</f>
        <v>1.5472186287192755</v>
      </c>
      <c r="D43" s="9">
        <f t="shared" si="6"/>
        <v>1.7712121212121212</v>
      </c>
      <c r="E43" s="9">
        <f t="shared" si="6"/>
        <v>1.3246268656716418</v>
      </c>
      <c r="F43" s="9">
        <f t="shared" si="6"/>
        <v>2.8363636363636364</v>
      </c>
      <c r="H43" s="1" t="s">
        <v>38</v>
      </c>
    </row>
    <row r="44" spans="1:8" ht="11.25" customHeight="1" x14ac:dyDescent="0.25">
      <c r="A44" s="13" t="s">
        <v>7</v>
      </c>
      <c r="B44" s="11">
        <f>B33/B28</f>
        <v>0.28427355814686417</v>
      </c>
      <c r="C44" s="11">
        <f>C33/C28</f>
        <v>0.21719065474473609</v>
      </c>
      <c r="D44" s="11">
        <f>D33/D28</f>
        <v>0.22581779810059796</v>
      </c>
      <c r="E44" s="11">
        <f>E33/E28</f>
        <v>0.28193202146690521</v>
      </c>
      <c r="F44" s="11">
        <f>F33/F28</f>
        <v>0.14164051994621246</v>
      </c>
      <c r="H44" s="1" t="s">
        <v>40</v>
      </c>
    </row>
    <row r="45" spans="1:8" ht="11.25" customHeight="1" x14ac:dyDescent="0.25">
      <c r="B45" s="7"/>
      <c r="C45" s="7"/>
      <c r="D45" s="7"/>
      <c r="E45" s="7"/>
      <c r="F45" s="6"/>
      <c r="H45" s="1"/>
    </row>
    <row r="46" spans="1:8" ht="11.25" customHeight="1" x14ac:dyDescent="0.25">
      <c r="H46" s="1"/>
    </row>
    <row r="47" spans="1:8" ht="11.25" customHeight="1" x14ac:dyDescent="0.25">
      <c r="A47" s="3" t="s">
        <v>41</v>
      </c>
      <c r="B47" s="6"/>
      <c r="C47" s="6"/>
      <c r="D47" s="6"/>
      <c r="E47" s="6"/>
      <c r="F47" s="6"/>
      <c r="G47" s="6"/>
    </row>
    <row r="48" spans="1:8" x14ac:dyDescent="0.25">
      <c r="B48" s="8">
        <v>2023</v>
      </c>
      <c r="C48" s="8">
        <v>2022</v>
      </c>
      <c r="D48" s="8">
        <v>2021</v>
      </c>
      <c r="E48" s="8">
        <v>2020</v>
      </c>
      <c r="F48" s="8">
        <v>2019</v>
      </c>
    </row>
    <row r="49" spans="1:6" ht="11.25" customHeight="1" x14ac:dyDescent="0.25">
      <c r="A49" s="4" t="s">
        <v>0</v>
      </c>
      <c r="B49" s="2">
        <v>1749000</v>
      </c>
      <c r="C49" s="2">
        <v>1618000</v>
      </c>
      <c r="D49" s="2">
        <v>1405000</v>
      </c>
      <c r="E49" s="2">
        <v>1412000</v>
      </c>
      <c r="F49" s="2">
        <v>1545000</v>
      </c>
    </row>
    <row r="50" spans="1:6" ht="11.25" customHeight="1" x14ac:dyDescent="0.25">
      <c r="A50" s="4" t="s">
        <v>1</v>
      </c>
      <c r="B50" s="2">
        <v>1898000</v>
      </c>
      <c r="C50" s="2">
        <v>1979000</v>
      </c>
      <c r="D50" s="2">
        <v>1734000</v>
      </c>
      <c r="E50" s="2">
        <v>1701000</v>
      </c>
      <c r="F50" s="2">
        <v>1741000</v>
      </c>
    </row>
    <row r="51" spans="1:6" x14ac:dyDescent="0.25">
      <c r="A51" s="4" t="s">
        <v>2</v>
      </c>
      <c r="B51" s="2">
        <v>1506000</v>
      </c>
      <c r="C51" s="2">
        <v>1491000</v>
      </c>
      <c r="D51" s="2">
        <v>1323000</v>
      </c>
      <c r="E51" s="2">
        <v>1325000</v>
      </c>
      <c r="F51" s="2">
        <v>1326000</v>
      </c>
    </row>
    <row r="52" spans="1:6" x14ac:dyDescent="0.25">
      <c r="A52" s="4" t="s">
        <v>25</v>
      </c>
      <c r="B52" s="2">
        <v>120000</v>
      </c>
      <c r="C52" s="2">
        <v>134000</v>
      </c>
      <c r="D52" s="2">
        <v>112000</v>
      </c>
      <c r="E52" s="2">
        <v>97000</v>
      </c>
      <c r="F52" s="2">
        <v>141000</v>
      </c>
    </row>
    <row r="53" spans="1:6" x14ac:dyDescent="0.25">
      <c r="A53" s="4" t="s">
        <v>24</v>
      </c>
      <c r="B53" s="2">
        <v>124000</v>
      </c>
      <c r="C53" s="2">
        <v>140000</v>
      </c>
      <c r="D53" s="2">
        <v>97000</v>
      </c>
      <c r="E53" s="2">
        <v>95000</v>
      </c>
      <c r="F53" s="2">
        <v>81000</v>
      </c>
    </row>
    <row r="54" spans="1:6" x14ac:dyDescent="0.25">
      <c r="A54" s="4" t="s">
        <v>13</v>
      </c>
      <c r="B54" s="2">
        <v>148000</v>
      </c>
      <c r="C54" s="2">
        <v>152100</v>
      </c>
      <c r="D54" s="2">
        <v>154100</v>
      </c>
      <c r="E54" s="2">
        <v>109300</v>
      </c>
      <c r="F54" s="2">
        <v>97600</v>
      </c>
    </row>
    <row r="55" spans="1:6" x14ac:dyDescent="0.25">
      <c r="A55" s="5" t="s">
        <v>9</v>
      </c>
      <c r="B55" s="2">
        <v>392000</v>
      </c>
      <c r="C55" s="2">
        <v>488000</v>
      </c>
      <c r="D55" s="2">
        <v>411000</v>
      </c>
      <c r="E55" s="2">
        <v>376000</v>
      </c>
      <c r="F55" s="2">
        <v>415000</v>
      </c>
    </row>
    <row r="56" spans="1:6" x14ac:dyDescent="0.25">
      <c r="A56" s="5" t="s">
        <v>10</v>
      </c>
      <c r="B56" s="2">
        <v>24000</v>
      </c>
      <c r="C56" s="2">
        <v>18000</v>
      </c>
      <c r="D56" s="2">
        <v>18000</v>
      </c>
      <c r="E56" s="2">
        <v>21000</v>
      </c>
      <c r="F56" s="2">
        <v>11000</v>
      </c>
    </row>
    <row r="57" spans="1:6" x14ac:dyDescent="0.25">
      <c r="A57" s="5" t="s">
        <v>32</v>
      </c>
      <c r="B57" s="2">
        <v>611000</v>
      </c>
      <c r="C57" s="2">
        <v>628000</v>
      </c>
      <c r="D57" s="2">
        <v>643000</v>
      </c>
      <c r="E57" s="2">
        <v>656000</v>
      </c>
      <c r="F57" s="2">
        <v>517000</v>
      </c>
    </row>
    <row r="58" spans="1:6" x14ac:dyDescent="0.25">
      <c r="A58" s="5" t="s">
        <v>31</v>
      </c>
      <c r="B58" s="2">
        <v>392000</v>
      </c>
      <c r="C58" s="2">
        <v>488000</v>
      </c>
      <c r="D58" s="2">
        <v>411000</v>
      </c>
      <c r="E58" s="2">
        <v>376000</v>
      </c>
      <c r="F58" s="2">
        <v>415000</v>
      </c>
    </row>
    <row r="59" spans="1:6" x14ac:dyDescent="0.25">
      <c r="A59" s="4" t="s">
        <v>26</v>
      </c>
      <c r="B59" s="11">
        <f>B52/B49</f>
        <v>6.86106346483705E-2</v>
      </c>
      <c r="C59" s="11">
        <f>C52/C49</f>
        <v>8.2818294190358466E-2</v>
      </c>
      <c r="D59" s="11">
        <f>D52/D49</f>
        <v>7.9715302491103202E-2</v>
      </c>
      <c r="E59" s="11">
        <f>E52/E49</f>
        <v>6.8696883852691223E-2</v>
      </c>
      <c r="F59" s="11">
        <f>F52/F49</f>
        <v>9.1262135922330095E-2</v>
      </c>
    </row>
    <row r="60" spans="1:6" x14ac:dyDescent="0.25">
      <c r="A60" s="4" t="s">
        <v>14</v>
      </c>
      <c r="B60" s="11">
        <f>B53/B49</f>
        <v>7.0897655803316181E-2</v>
      </c>
      <c r="C60" s="11">
        <f>C53/C49</f>
        <v>8.6526576019777507E-2</v>
      </c>
      <c r="D60" s="11">
        <f>D53/D49</f>
        <v>6.9039145907473315E-2</v>
      </c>
      <c r="E60" s="11">
        <f>E53/E49</f>
        <v>6.7280453257790362E-2</v>
      </c>
      <c r="F60" s="11">
        <f>F53/F49</f>
        <v>5.2427184466019419E-2</v>
      </c>
    </row>
    <row r="61" spans="1:6" x14ac:dyDescent="0.25">
      <c r="A61" s="4" t="s">
        <v>18</v>
      </c>
      <c r="B61" s="11">
        <f>B54/B49</f>
        <v>8.4619782732990284E-2</v>
      </c>
      <c r="C61" s="11">
        <f>C54/C49</f>
        <v>9.4004944375772559E-2</v>
      </c>
      <c r="D61" s="11">
        <f>D54/D49</f>
        <v>0.1096797153024911</v>
      </c>
      <c r="E61" s="11">
        <f>E54/E49</f>
        <v>7.7407932011331448E-2</v>
      </c>
      <c r="F61" s="11">
        <f>F54/F49</f>
        <v>6.3171521035598699E-2</v>
      </c>
    </row>
    <row r="62" spans="1:6" x14ac:dyDescent="0.25">
      <c r="A62" s="4" t="s">
        <v>6</v>
      </c>
      <c r="B62" s="9">
        <f>-B52/B56</f>
        <v>-5</v>
      </c>
      <c r="C62" s="9">
        <f>-C52/C56</f>
        <v>-7.4444444444444446</v>
      </c>
      <c r="D62" s="9">
        <f>-D52/D56</f>
        <v>-6.2222222222222223</v>
      </c>
      <c r="E62" s="9">
        <f>-E52/E56</f>
        <v>-4.6190476190476186</v>
      </c>
      <c r="F62" s="9">
        <f>-F52/F56</f>
        <v>-12.818181818181818</v>
      </c>
    </row>
    <row r="63" spans="1:6" x14ac:dyDescent="0.25">
      <c r="A63" s="4" t="s">
        <v>30</v>
      </c>
      <c r="B63" s="12">
        <f xml:space="preserve"> B53/B50</f>
        <v>6.5331928345626969E-2</v>
      </c>
      <c r="C63" s="12">
        <f xml:space="preserve"> C53/C50</f>
        <v>7.0742799393633149E-2</v>
      </c>
      <c r="D63" s="12">
        <f xml:space="preserve"> D53/D50</f>
        <v>5.5940023068050751E-2</v>
      </c>
      <c r="E63" s="12">
        <f xml:space="preserve"> E53/E50</f>
        <v>5.584950029394474E-2</v>
      </c>
      <c r="F63" s="12">
        <f xml:space="preserve"> F53/F50</f>
        <v>4.6524985640436528E-2</v>
      </c>
    </row>
    <row r="64" spans="1:6" x14ac:dyDescent="0.25">
      <c r="A64" s="4" t="s">
        <v>7</v>
      </c>
      <c r="B64" s="11">
        <f>B55/B50</f>
        <v>0.2065331928345627</v>
      </c>
      <c r="C64" s="11">
        <f>C55/C50</f>
        <v>0.24658918645780697</v>
      </c>
      <c r="D64" s="11">
        <f>D55/D50</f>
        <v>0.23702422145328719</v>
      </c>
      <c r="E64" s="11">
        <f>E55/E50</f>
        <v>0.22104644326866549</v>
      </c>
      <c r="F64" s="11">
        <f>F55/F50</f>
        <v>0.23836875358989087</v>
      </c>
    </row>
    <row r="65" spans="1:8" x14ac:dyDescent="0.25">
      <c r="A65" s="13" t="s">
        <v>33</v>
      </c>
      <c r="B65" s="9">
        <f>B57/B58</f>
        <v>1.5586734693877551</v>
      </c>
      <c r="C65" s="9">
        <f t="shared" ref="C65:F65" si="7">C57/C58</f>
        <v>1.2868852459016393</v>
      </c>
      <c r="D65" s="9">
        <f t="shared" si="7"/>
        <v>1.5644768856447688</v>
      </c>
      <c r="E65" s="9">
        <f t="shared" si="7"/>
        <v>1.7446808510638299</v>
      </c>
      <c r="F65" s="9">
        <f t="shared" si="7"/>
        <v>1.2457831325301205</v>
      </c>
    </row>
    <row r="66" spans="1:8" x14ac:dyDescent="0.25">
      <c r="A66" s="13" t="s">
        <v>7</v>
      </c>
      <c r="B66" s="11">
        <f>B55/B50</f>
        <v>0.2065331928345627</v>
      </c>
      <c r="C66" s="11">
        <f>C55/C50</f>
        <v>0.24658918645780697</v>
      </c>
      <c r="D66" s="11">
        <f>D55/D50</f>
        <v>0.23702422145328719</v>
      </c>
      <c r="E66" s="11">
        <f>E55/E50</f>
        <v>0.22104644326866549</v>
      </c>
      <c r="F66" s="11">
        <f>F55/F50</f>
        <v>0.23836875358989087</v>
      </c>
    </row>
    <row r="69" spans="1:8" ht="11.25" customHeight="1" x14ac:dyDescent="0.25">
      <c r="A69" s="3" t="s">
        <v>42</v>
      </c>
      <c r="B69" s="10"/>
      <c r="C69" s="10"/>
      <c r="D69" s="10"/>
      <c r="E69" s="10"/>
      <c r="F69" s="10"/>
      <c r="G69" s="6"/>
      <c r="H69" s="6"/>
    </row>
    <row r="70" spans="1:8" x14ac:dyDescent="0.25">
      <c r="B70" s="8">
        <v>2023</v>
      </c>
      <c r="C70" s="8">
        <v>2022</v>
      </c>
      <c r="D70" s="8">
        <v>2021</v>
      </c>
      <c r="E70" s="8">
        <v>2020</v>
      </c>
      <c r="F70" s="8">
        <v>2019</v>
      </c>
    </row>
    <row r="71" spans="1:8" x14ac:dyDescent="0.25">
      <c r="A71" s="4" t="s">
        <v>0</v>
      </c>
      <c r="B71" s="2">
        <v>420000</v>
      </c>
      <c r="C71" s="2">
        <v>412000</v>
      </c>
      <c r="D71" s="2">
        <v>468000</v>
      </c>
      <c r="E71" s="2">
        <v>614000</v>
      </c>
      <c r="F71" s="2">
        <v>904000</v>
      </c>
    </row>
    <row r="72" spans="1:8" x14ac:dyDescent="0.25">
      <c r="A72" s="4" t="s">
        <v>1</v>
      </c>
      <c r="B72" s="2">
        <v>8290000</v>
      </c>
      <c r="C72" s="2">
        <v>9910000</v>
      </c>
      <c r="D72" s="2">
        <v>8875000</v>
      </c>
      <c r="E72" s="2">
        <v>11245000</v>
      </c>
      <c r="F72" s="2">
        <v>12256000</v>
      </c>
    </row>
    <row r="73" spans="1:8" x14ac:dyDescent="0.25">
      <c r="A73" s="4" t="s">
        <v>2</v>
      </c>
      <c r="B73" s="2">
        <v>2765000</v>
      </c>
      <c r="C73" s="2">
        <v>3142000</v>
      </c>
      <c r="D73" s="2">
        <v>2892000</v>
      </c>
      <c r="E73" s="2">
        <v>4098000</v>
      </c>
      <c r="F73" s="2">
        <v>3567000</v>
      </c>
    </row>
    <row r="74" spans="1:8" x14ac:dyDescent="0.25">
      <c r="A74" s="4" t="s">
        <v>25</v>
      </c>
      <c r="B74" s="2">
        <v>323000</v>
      </c>
      <c r="C74" s="2">
        <v>239000</v>
      </c>
      <c r="D74" s="2">
        <v>226000</v>
      </c>
      <c r="E74" s="2">
        <v>279000</v>
      </c>
      <c r="F74" s="2">
        <v>283000</v>
      </c>
    </row>
    <row r="75" spans="1:8" x14ac:dyDescent="0.25">
      <c r="A75" s="4" t="s">
        <v>24</v>
      </c>
      <c r="B75" s="2">
        <v>-1038000</v>
      </c>
      <c r="C75" s="2">
        <v>963000</v>
      </c>
      <c r="D75" s="2">
        <v>-1031000</v>
      </c>
      <c r="E75" s="2">
        <v>-1027000</v>
      </c>
      <c r="F75" s="2">
        <v>-291000</v>
      </c>
    </row>
    <row r="76" spans="1:8" x14ac:dyDescent="0.25">
      <c r="A76" s="4" t="s">
        <v>13</v>
      </c>
      <c r="B76" s="2">
        <v>240000</v>
      </c>
      <c r="C76" s="2">
        <v>245000</v>
      </c>
      <c r="D76" s="2">
        <v>149000</v>
      </c>
      <c r="E76" s="2">
        <v>375000</v>
      </c>
      <c r="F76" s="2">
        <v>613000</v>
      </c>
    </row>
    <row r="77" spans="1:8" x14ac:dyDescent="0.25">
      <c r="A77" s="5" t="s">
        <v>9</v>
      </c>
      <c r="B77" s="2">
        <v>5512000</v>
      </c>
      <c r="C77" s="2">
        <v>6753000</v>
      </c>
      <c r="D77" s="2">
        <v>5924000</v>
      </c>
      <c r="E77" s="2">
        <v>7035000</v>
      </c>
      <c r="F77" s="2">
        <v>8478000</v>
      </c>
    </row>
    <row r="78" spans="1:8" x14ac:dyDescent="0.25">
      <c r="A78" s="5" t="s">
        <v>10</v>
      </c>
      <c r="B78" s="2">
        <v>90000</v>
      </c>
      <c r="C78" s="2">
        <v>84000</v>
      </c>
      <c r="D78" s="2">
        <v>93000</v>
      </c>
      <c r="E78" s="2">
        <v>94000</v>
      </c>
      <c r="F78" s="2">
        <v>128000</v>
      </c>
    </row>
    <row r="79" spans="1:8" x14ac:dyDescent="0.25">
      <c r="A79" s="5" t="s">
        <v>32</v>
      </c>
      <c r="B79" s="2">
        <v>1985000</v>
      </c>
      <c r="C79" s="2">
        <v>2552000</v>
      </c>
      <c r="D79" s="2">
        <v>2377000</v>
      </c>
      <c r="E79" s="2">
        <v>3021000</v>
      </c>
      <c r="F79" s="2">
        <v>3024000</v>
      </c>
    </row>
    <row r="80" spans="1:8" x14ac:dyDescent="0.25">
      <c r="A80" s="5" t="s">
        <v>31</v>
      </c>
      <c r="B80" s="2">
        <v>5525000</v>
      </c>
      <c r="C80" s="2">
        <v>6768000</v>
      </c>
      <c r="D80" s="2">
        <v>5983000</v>
      </c>
      <c r="E80" s="2">
        <v>7147000</v>
      </c>
      <c r="F80" s="2">
        <v>8689000</v>
      </c>
    </row>
    <row r="81" spans="1:7" x14ac:dyDescent="0.25">
      <c r="A81" s="4" t="s">
        <v>26</v>
      </c>
      <c r="B81" s="11">
        <f>B74/B71</f>
        <v>0.76904761904761909</v>
      </c>
      <c r="C81" s="11">
        <f>C74/C71</f>
        <v>0.58009708737864074</v>
      </c>
      <c r="D81" s="11">
        <f>D74/D71</f>
        <v>0.48290598290598291</v>
      </c>
      <c r="E81" s="11">
        <f>E74/E71</f>
        <v>0.4543973941368078</v>
      </c>
      <c r="F81" s="11">
        <f>F74/F71</f>
        <v>0.31305309734513276</v>
      </c>
    </row>
    <row r="82" spans="1:7" x14ac:dyDescent="0.25">
      <c r="A82" s="4" t="s">
        <v>14</v>
      </c>
      <c r="B82" s="11">
        <f>B75/B71</f>
        <v>-2.4714285714285715</v>
      </c>
      <c r="C82" s="11">
        <f>C75/C71</f>
        <v>2.337378640776699</v>
      </c>
      <c r="D82" s="11">
        <f>D75/D71</f>
        <v>-2.2029914529914532</v>
      </c>
      <c r="E82" s="11">
        <f>E75/E71</f>
        <v>-1.6726384364820848</v>
      </c>
      <c r="F82" s="11">
        <f>F75/F71</f>
        <v>-0.32190265486725661</v>
      </c>
    </row>
    <row r="83" spans="1:7" x14ac:dyDescent="0.25">
      <c r="A83" s="4" t="s">
        <v>18</v>
      </c>
      <c r="B83" s="11">
        <f>B76/B71</f>
        <v>0.5714285714285714</v>
      </c>
      <c r="C83" s="11">
        <f>C76/C71</f>
        <v>0.59466019417475724</v>
      </c>
      <c r="D83" s="11">
        <f>D76/D71</f>
        <v>0.31837606837606836</v>
      </c>
      <c r="E83" s="11">
        <f>E76/E71</f>
        <v>0.61074918566775249</v>
      </c>
      <c r="F83" s="11">
        <f>F76/F71</f>
        <v>0.67809734513274333</v>
      </c>
    </row>
    <row r="84" spans="1:7" x14ac:dyDescent="0.25">
      <c r="A84" s="4" t="s">
        <v>6</v>
      </c>
      <c r="B84" s="9">
        <f>-B74/B78</f>
        <v>-3.588888888888889</v>
      </c>
      <c r="C84" s="9">
        <f>-C74/C78</f>
        <v>-2.8452380952380953</v>
      </c>
      <c r="D84" s="9">
        <f>-D74/D78</f>
        <v>-2.4301075268817205</v>
      </c>
      <c r="E84" s="9">
        <f>-E74/E78</f>
        <v>-2.9680851063829787</v>
      </c>
      <c r="F84" s="9">
        <f>-F74/F78</f>
        <v>-2.2109375</v>
      </c>
    </row>
    <row r="85" spans="1:7" x14ac:dyDescent="0.25">
      <c r="A85" s="4" t="s">
        <v>30</v>
      </c>
      <c r="B85" s="12">
        <f xml:space="preserve"> B75/B72</f>
        <v>-0.12521109770808203</v>
      </c>
      <c r="C85" s="12">
        <f xml:space="preserve"> C75/C72</f>
        <v>9.7174571140262359E-2</v>
      </c>
      <c r="D85" s="12">
        <f xml:space="preserve"> D75/D72</f>
        <v>-0.11616901408450704</v>
      </c>
      <c r="E85" s="12">
        <f xml:space="preserve"> E75/E72</f>
        <v>-9.1329479768786123E-2</v>
      </c>
      <c r="F85" s="12">
        <f xml:space="preserve"> F75/F72</f>
        <v>-2.3743472584856398E-2</v>
      </c>
    </row>
    <row r="86" spans="1:7" x14ac:dyDescent="0.25">
      <c r="A86" s="4" t="s">
        <v>7</v>
      </c>
      <c r="B86" s="11">
        <f>B77/B72</f>
        <v>0.66489746682750306</v>
      </c>
      <c r="C86" s="11">
        <f>C77/C72</f>
        <v>0.68143289606458124</v>
      </c>
      <c r="D86" s="11">
        <f>D77/D72</f>
        <v>0.66749295774647888</v>
      </c>
      <c r="E86" s="11">
        <f>E77/E72</f>
        <v>0.62561138283681639</v>
      </c>
      <c r="F86" s="11">
        <f>F77/F72</f>
        <v>0.69174281984334207</v>
      </c>
    </row>
    <row r="87" spans="1:7" x14ac:dyDescent="0.25">
      <c r="A87" s="13" t="s">
        <v>33</v>
      </c>
      <c r="B87" s="9">
        <f>B79/B80</f>
        <v>0.35927601809954751</v>
      </c>
      <c r="C87" s="9">
        <f t="shared" ref="C87:F87" si="8">C79/C80</f>
        <v>0.37706855791962174</v>
      </c>
      <c r="D87" s="9">
        <f t="shared" si="8"/>
        <v>0.39729232826341299</v>
      </c>
      <c r="E87" s="9">
        <f t="shared" si="8"/>
        <v>0.42269483699454319</v>
      </c>
      <c r="F87" s="9">
        <f t="shared" si="8"/>
        <v>0.34802624007365635</v>
      </c>
    </row>
    <row r="88" spans="1:7" x14ac:dyDescent="0.25">
      <c r="A88" s="13" t="s">
        <v>7</v>
      </c>
      <c r="B88" s="11">
        <f>B77/B72</f>
        <v>0.66489746682750306</v>
      </c>
      <c r="C88" s="11">
        <f>C77/C72</f>
        <v>0.68143289606458124</v>
      </c>
      <c r="D88" s="11">
        <f>D77/D72</f>
        <v>0.66749295774647888</v>
      </c>
      <c r="E88" s="11">
        <f>E77/E72</f>
        <v>0.62561138283681639</v>
      </c>
      <c r="F88" s="11">
        <f>F77/F72</f>
        <v>0.69174281984334207</v>
      </c>
    </row>
    <row r="91" spans="1:7" ht="11.25" customHeight="1" x14ac:dyDescent="0.25">
      <c r="A91" s="3" t="s">
        <v>43</v>
      </c>
      <c r="B91" s="10"/>
      <c r="C91" s="10"/>
      <c r="D91" s="10"/>
      <c r="E91" s="10"/>
      <c r="F91" s="10"/>
      <c r="G91" s="6"/>
    </row>
    <row r="92" spans="1:7" x14ac:dyDescent="0.25">
      <c r="B92" s="8">
        <v>2023</v>
      </c>
      <c r="C92" s="8">
        <v>2022</v>
      </c>
      <c r="D92" s="8">
        <v>2021</v>
      </c>
      <c r="E92" s="8">
        <v>2020</v>
      </c>
      <c r="F92" s="8">
        <v>2019</v>
      </c>
    </row>
    <row r="93" spans="1:7" x14ac:dyDescent="0.25">
      <c r="A93" s="4" t="s">
        <v>0</v>
      </c>
      <c r="B93" s="2">
        <v>218234</v>
      </c>
      <c r="C93" s="2">
        <v>163847</v>
      </c>
      <c r="D93" s="2">
        <v>145826</v>
      </c>
      <c r="E93" s="2">
        <v>126749</v>
      </c>
      <c r="F93" s="2">
        <v>104902</v>
      </c>
    </row>
    <row r="94" spans="1:7" x14ac:dyDescent="0.25">
      <c r="A94" s="4" t="s">
        <v>1</v>
      </c>
      <c r="B94" s="2">
        <v>234837</v>
      </c>
      <c r="C94" s="2">
        <v>165778</v>
      </c>
      <c r="D94" s="2">
        <v>162341</v>
      </c>
      <c r="E94" s="2">
        <v>141387</v>
      </c>
      <c r="F94" s="2">
        <v>103290</v>
      </c>
    </row>
    <row r="95" spans="1:7" x14ac:dyDescent="0.25">
      <c r="A95" s="4" t="s">
        <v>2</v>
      </c>
      <c r="B95" s="2">
        <v>68800</v>
      </c>
      <c r="C95" s="2">
        <v>32384</v>
      </c>
      <c r="D95" s="2">
        <v>31633</v>
      </c>
      <c r="E95" s="2">
        <v>31921</v>
      </c>
      <c r="F95" s="2">
        <v>17227</v>
      </c>
    </row>
    <row r="96" spans="1:7" x14ac:dyDescent="0.25">
      <c r="A96" s="4" t="s">
        <v>25</v>
      </c>
      <c r="B96" s="2">
        <v>86204</v>
      </c>
      <c r="C96" s="2">
        <v>58960</v>
      </c>
      <c r="D96" s="2">
        <v>56205</v>
      </c>
      <c r="E96" s="2">
        <v>49237</v>
      </c>
      <c r="F96" s="2">
        <v>38319</v>
      </c>
    </row>
    <row r="97" spans="1:6" x14ac:dyDescent="0.25">
      <c r="A97" s="4" t="s">
        <v>24</v>
      </c>
      <c r="B97" s="2">
        <v>68219</v>
      </c>
      <c r="C97" s="2">
        <v>46739</v>
      </c>
      <c r="D97" s="2">
        <v>43822</v>
      </c>
      <c r="E97" s="2">
        <v>38829</v>
      </c>
      <c r="F97" s="2">
        <v>30353</v>
      </c>
    </row>
    <row r="98" spans="1:6" x14ac:dyDescent="0.25">
      <c r="A98" s="4" t="s">
        <v>13</v>
      </c>
      <c r="B98" s="2">
        <v>102229</v>
      </c>
      <c r="C98" s="2">
        <v>44982</v>
      </c>
      <c r="D98" s="2">
        <v>46578</v>
      </c>
      <c r="E98" s="2">
        <v>39012</v>
      </c>
      <c r="F98" s="2">
        <v>31467</v>
      </c>
    </row>
    <row r="99" spans="1:6" x14ac:dyDescent="0.25">
      <c r="A99" s="5" t="s">
        <v>9</v>
      </c>
      <c r="B99" s="2">
        <v>166037</v>
      </c>
      <c r="C99" s="2">
        <v>133394</v>
      </c>
      <c r="D99" s="2">
        <v>130708</v>
      </c>
      <c r="E99" s="2">
        <v>109466</v>
      </c>
      <c r="F99" s="2">
        <v>86063</v>
      </c>
    </row>
    <row r="100" spans="1:6" x14ac:dyDescent="0.25">
      <c r="A100" s="5" t="s">
        <v>10</v>
      </c>
      <c r="B100" s="2">
        <v>952</v>
      </c>
      <c r="C100" s="2">
        <v>768</v>
      </c>
      <c r="D100" s="2">
        <v>790</v>
      </c>
      <c r="E100" s="2">
        <v>848</v>
      </c>
      <c r="F100" s="2">
        <v>42</v>
      </c>
    </row>
    <row r="101" spans="1:6" x14ac:dyDescent="0.25">
      <c r="A101" s="5" t="s">
        <v>32</v>
      </c>
      <c r="B101" s="2">
        <v>10866</v>
      </c>
      <c r="C101" s="2">
        <v>12395</v>
      </c>
      <c r="D101" s="2">
        <v>13886</v>
      </c>
      <c r="E101" s="2">
        <v>15022</v>
      </c>
      <c r="F101" s="2">
        <v>234</v>
      </c>
    </row>
    <row r="102" spans="1:6" x14ac:dyDescent="0.25">
      <c r="A102" s="5" t="s">
        <v>31</v>
      </c>
      <c r="B102" s="2">
        <v>166037</v>
      </c>
      <c r="C102" s="2">
        <v>133394</v>
      </c>
      <c r="D102" s="2">
        <v>130708</v>
      </c>
      <c r="E102" s="2">
        <v>109466</v>
      </c>
      <c r="F102" s="2">
        <v>86063</v>
      </c>
    </row>
    <row r="103" spans="1:6" x14ac:dyDescent="0.25">
      <c r="A103" s="4" t="s">
        <v>26</v>
      </c>
      <c r="B103" s="11">
        <f>B96/B93</f>
        <v>0.39500719411274138</v>
      </c>
      <c r="C103" s="11">
        <f>C96/C93</f>
        <v>0.35984790688874374</v>
      </c>
      <c r="D103" s="11">
        <f>D96/D93</f>
        <v>0.38542509566195327</v>
      </c>
      <c r="E103" s="11">
        <f>E96/E93</f>
        <v>0.38846065846673344</v>
      </c>
      <c r="F103" s="11">
        <f>F96/F93</f>
        <v>0.3652837886789575</v>
      </c>
    </row>
    <row r="104" spans="1:6" x14ac:dyDescent="0.25">
      <c r="A104" s="4" t="s">
        <v>14</v>
      </c>
      <c r="B104" s="11">
        <f>B97/B93</f>
        <v>0.31259565420603574</v>
      </c>
      <c r="C104" s="11">
        <f>C97/C93</f>
        <v>0.28526002917355825</v>
      </c>
      <c r="D104" s="11">
        <f>D97/D93</f>
        <v>0.30050882558665809</v>
      </c>
      <c r="E104" s="11">
        <f>E97/E93</f>
        <v>0.30634561219417905</v>
      </c>
      <c r="F104" s="11">
        <f>F97/F93</f>
        <v>0.28934624697336564</v>
      </c>
    </row>
    <row r="105" spans="1:6" x14ac:dyDescent="0.25">
      <c r="A105" s="4" t="s">
        <v>18</v>
      </c>
      <c r="B105" s="11">
        <f>B98/B93</f>
        <v>0.46843754868627252</v>
      </c>
      <c r="C105" s="11">
        <f>C98/C93</f>
        <v>0.2745366103743126</v>
      </c>
      <c r="D105" s="11">
        <f>D98/D93</f>
        <v>0.31940806166252933</v>
      </c>
      <c r="E105" s="11">
        <f>E98/E93</f>
        <v>0.30778941056734177</v>
      </c>
      <c r="F105" s="11">
        <f>F98/F93</f>
        <v>0.29996568225581971</v>
      </c>
    </row>
    <row r="106" spans="1:6" x14ac:dyDescent="0.25">
      <c r="A106" s="4" t="s">
        <v>6</v>
      </c>
      <c r="B106" s="9">
        <f>-B96/B100</f>
        <v>-90.550420168067234</v>
      </c>
      <c r="C106" s="9">
        <f>-C96/C100</f>
        <v>-76.770833333333329</v>
      </c>
      <c r="D106" s="9">
        <f>-D96/D100</f>
        <v>-71.14556962025317</v>
      </c>
      <c r="E106" s="9">
        <f>-E96/E100</f>
        <v>-58.0625</v>
      </c>
      <c r="F106" s="9">
        <f>-F96/F100</f>
        <v>-912.35714285714289</v>
      </c>
    </row>
    <row r="107" spans="1:6" x14ac:dyDescent="0.25">
      <c r="A107" s="4" t="s">
        <v>30</v>
      </c>
      <c r="B107" s="12">
        <f xml:space="preserve"> B97/B94</f>
        <v>0.29049510937373585</v>
      </c>
      <c r="C107" s="12">
        <f xml:space="preserve"> C97/C94</f>
        <v>0.28193728962829806</v>
      </c>
      <c r="D107" s="12">
        <f xml:space="preserve"> D97/D94</f>
        <v>0.26993797007533527</v>
      </c>
      <c r="E107" s="12">
        <f xml:space="preserve"> E97/E94</f>
        <v>0.27462920919179273</v>
      </c>
      <c r="F107" s="12">
        <f xml:space="preserve"> F97/F94</f>
        <v>0.29386194210475358</v>
      </c>
    </row>
    <row r="108" spans="1:6" x14ac:dyDescent="0.25">
      <c r="A108" s="4" t="s">
        <v>7</v>
      </c>
      <c r="B108" s="11">
        <f>B99/B94</f>
        <v>0.70703083415305079</v>
      </c>
      <c r="C108" s="11">
        <f>C99/C94</f>
        <v>0.80465441735332799</v>
      </c>
      <c r="D108" s="11">
        <f>D99/D94</f>
        <v>0.80514472622442879</v>
      </c>
      <c r="E108" s="11">
        <f>E99/E94</f>
        <v>0.77422959678046777</v>
      </c>
      <c r="F108" s="11">
        <f>F99/F94</f>
        <v>0.83321715558137288</v>
      </c>
    </row>
    <row r="109" spans="1:6" x14ac:dyDescent="0.25">
      <c r="A109" s="13" t="s">
        <v>33</v>
      </c>
      <c r="B109" s="9">
        <f>B101/B102</f>
        <v>6.5443244578015744E-2</v>
      </c>
      <c r="C109" s="9">
        <f t="shared" ref="C109:F109" si="9">C101/C102</f>
        <v>9.2920221299308811E-2</v>
      </c>
      <c r="D109" s="9">
        <f t="shared" si="9"/>
        <v>0.10623680264406157</v>
      </c>
      <c r="E109" s="9">
        <f t="shared" si="9"/>
        <v>0.13722982478577822</v>
      </c>
      <c r="F109" s="9">
        <f t="shared" si="9"/>
        <v>2.7189384520641857E-3</v>
      </c>
    </row>
    <row r="110" spans="1:6" x14ac:dyDescent="0.25">
      <c r="A110" s="13" t="s">
        <v>7</v>
      </c>
      <c r="B110" s="11">
        <f>B99/B94</f>
        <v>0.70703083415305079</v>
      </c>
      <c r="C110" s="11">
        <f>C99/C94</f>
        <v>0.80465441735332799</v>
      </c>
      <c r="D110" s="11">
        <f>D99/D94</f>
        <v>0.80514472622442879</v>
      </c>
      <c r="E110" s="11">
        <f>E99/E94</f>
        <v>0.77422959678046777</v>
      </c>
      <c r="F110" s="11">
        <f>F99/F94</f>
        <v>0.83321715558137288</v>
      </c>
    </row>
    <row r="113" spans="1:7" ht="11.25" customHeight="1" x14ac:dyDescent="0.25">
      <c r="A113" s="3" t="s">
        <v>44</v>
      </c>
      <c r="B113" s="10"/>
      <c r="C113" s="10"/>
      <c r="D113" s="10"/>
      <c r="E113" s="10"/>
      <c r="F113" s="10"/>
      <c r="G113" s="6"/>
    </row>
    <row r="114" spans="1:7" x14ac:dyDescent="0.25">
      <c r="B114" s="8">
        <v>2023</v>
      </c>
      <c r="C114" s="8">
        <v>2022</v>
      </c>
      <c r="D114" s="8">
        <v>2021</v>
      </c>
      <c r="E114" s="8">
        <v>2020</v>
      </c>
      <c r="F114" s="8">
        <v>2019</v>
      </c>
    </row>
    <row r="115" spans="1:7" x14ac:dyDescent="0.25">
      <c r="A115" s="4" t="s">
        <v>0</v>
      </c>
      <c r="B115" s="2">
        <v>679800</v>
      </c>
      <c r="C115" s="2">
        <v>600300</v>
      </c>
      <c r="D115" s="2">
        <v>560800</v>
      </c>
      <c r="E115" s="2">
        <v>505100</v>
      </c>
      <c r="F115" s="2">
        <v>508300</v>
      </c>
    </row>
    <row r="116" spans="1:7" x14ac:dyDescent="0.25">
      <c r="A116" s="4" t="s">
        <v>1</v>
      </c>
      <c r="B116" s="2">
        <v>512500</v>
      </c>
      <c r="C116" s="2">
        <v>520700</v>
      </c>
      <c r="D116" s="2">
        <v>522000</v>
      </c>
      <c r="E116" s="2">
        <v>592200</v>
      </c>
      <c r="F116" s="2">
        <v>353900</v>
      </c>
    </row>
    <row r="117" spans="1:7" x14ac:dyDescent="0.25">
      <c r="A117" s="4" t="s">
        <v>2</v>
      </c>
      <c r="B117" s="2">
        <v>646500</v>
      </c>
      <c r="C117" s="2">
        <v>633500</v>
      </c>
      <c r="D117" s="2">
        <v>580600</v>
      </c>
      <c r="E117" s="2">
        <v>601000</v>
      </c>
      <c r="F117" s="2">
        <v>395200</v>
      </c>
    </row>
    <row r="118" spans="1:7" x14ac:dyDescent="0.25">
      <c r="A118" s="4" t="s">
        <v>25</v>
      </c>
      <c r="B118" s="2">
        <v>111900</v>
      </c>
      <c r="C118" s="2">
        <v>102100</v>
      </c>
      <c r="D118" s="2">
        <v>105700</v>
      </c>
      <c r="E118" s="2">
        <v>97100</v>
      </c>
      <c r="F118" s="2">
        <v>118800</v>
      </c>
    </row>
    <row r="119" spans="1:7" x14ac:dyDescent="0.25">
      <c r="A119" s="4" t="s">
        <v>24</v>
      </c>
      <c r="B119" s="2">
        <v>115000</v>
      </c>
      <c r="C119" s="2">
        <v>81600</v>
      </c>
      <c r="D119" s="2">
        <v>90700</v>
      </c>
      <c r="E119" s="2">
        <v>83600</v>
      </c>
      <c r="F119" s="2">
        <v>69600</v>
      </c>
    </row>
    <row r="120" spans="1:7" x14ac:dyDescent="0.25">
      <c r="A120" s="4" t="s">
        <v>13</v>
      </c>
      <c r="B120" s="2">
        <v>90600</v>
      </c>
      <c r="C120" s="2">
        <v>69800</v>
      </c>
      <c r="D120" s="2">
        <v>104100</v>
      </c>
      <c r="E120" s="2">
        <v>96300</v>
      </c>
      <c r="F120" s="2">
        <v>41400</v>
      </c>
    </row>
    <row r="121" spans="1:7" x14ac:dyDescent="0.25">
      <c r="A121" s="5" t="s">
        <v>9</v>
      </c>
      <c r="B121" s="2">
        <v>-134000</v>
      </c>
      <c r="C121" s="2">
        <v>-112800</v>
      </c>
      <c r="D121" s="2">
        <v>-58600</v>
      </c>
      <c r="E121" s="2">
        <v>-8800</v>
      </c>
      <c r="F121" s="2">
        <v>-29600</v>
      </c>
    </row>
    <row r="122" spans="1:7" x14ac:dyDescent="0.25">
      <c r="A122" s="5" t="s">
        <v>10</v>
      </c>
      <c r="B122" s="2">
        <v>28200</v>
      </c>
      <c r="C122" s="2">
        <v>24000</v>
      </c>
      <c r="D122" s="2">
        <v>19100</v>
      </c>
      <c r="E122" s="2">
        <v>21500</v>
      </c>
      <c r="F122" s="2">
        <v>6700</v>
      </c>
    </row>
    <row r="123" spans="1:7" x14ac:dyDescent="0.25">
      <c r="A123" s="5" t="s">
        <v>32</v>
      </c>
      <c r="B123" s="2">
        <v>494100</v>
      </c>
      <c r="C123" s="2">
        <v>487100</v>
      </c>
      <c r="D123" s="2">
        <v>445800</v>
      </c>
      <c r="E123" s="2">
        <v>452300</v>
      </c>
      <c r="F123" s="2">
        <v>248300</v>
      </c>
    </row>
    <row r="124" spans="1:7" x14ac:dyDescent="0.25">
      <c r="A124" s="5" t="s">
        <v>31</v>
      </c>
      <c r="B124" s="2">
        <v>-134000</v>
      </c>
      <c r="C124" s="2">
        <v>-112800</v>
      </c>
      <c r="D124" s="2">
        <v>-58600</v>
      </c>
      <c r="E124" s="2">
        <v>-8800</v>
      </c>
      <c r="F124" s="2">
        <v>-41300</v>
      </c>
    </row>
    <row r="125" spans="1:7" x14ac:dyDescent="0.25">
      <c r="A125" s="4" t="s">
        <v>26</v>
      </c>
      <c r="B125" s="11">
        <f>B118/B115</f>
        <v>0.16460723742277139</v>
      </c>
      <c r="C125" s="11">
        <f>C118/C115</f>
        <v>0.17008162585373979</v>
      </c>
      <c r="D125" s="11">
        <f>D118/D115</f>
        <v>0.18848074179743224</v>
      </c>
      <c r="E125" s="11">
        <f>E118/E115</f>
        <v>0.19223916056226489</v>
      </c>
      <c r="F125" s="11">
        <f>F118/F115</f>
        <v>0.23372024395042298</v>
      </c>
    </row>
    <row r="126" spans="1:7" x14ac:dyDescent="0.25">
      <c r="A126" s="4" t="s">
        <v>14</v>
      </c>
      <c r="B126" s="11">
        <f>B119/B115</f>
        <v>0.1691674021771109</v>
      </c>
      <c r="C126" s="11">
        <f>C119/C115</f>
        <v>0.13593203398300849</v>
      </c>
      <c r="D126" s="11">
        <f>D119/D115</f>
        <v>0.16173323823109842</v>
      </c>
      <c r="E126" s="11">
        <f>E119/E115</f>
        <v>0.16551177984557514</v>
      </c>
      <c r="F126" s="11">
        <f>F119/F115</f>
        <v>0.13692701160731852</v>
      </c>
    </row>
    <row r="127" spans="1:7" x14ac:dyDescent="0.25">
      <c r="A127" s="4" t="s">
        <v>18</v>
      </c>
      <c r="B127" s="11">
        <f>B120/B115</f>
        <v>0.13327449249779347</v>
      </c>
      <c r="C127" s="11">
        <f>C120/C115</f>
        <v>0.1162751957354656</v>
      </c>
      <c r="D127" s="11">
        <f>D120/D115</f>
        <v>0.18562767475035663</v>
      </c>
      <c r="E127" s="11">
        <f>E120/E115</f>
        <v>0.19065531577905365</v>
      </c>
      <c r="F127" s="11">
        <f>F120/F115</f>
        <v>8.1447963800904979E-2</v>
      </c>
    </row>
    <row r="128" spans="1:7" x14ac:dyDescent="0.25">
      <c r="A128" s="4" t="s">
        <v>6</v>
      </c>
      <c r="B128" s="9">
        <f>-B118/B122</f>
        <v>-3.9680851063829787</v>
      </c>
      <c r="C128" s="9">
        <f>-C118/C122</f>
        <v>-4.2541666666666664</v>
      </c>
      <c r="D128" s="9">
        <f>-D118/D122</f>
        <v>-5.5340314136125652</v>
      </c>
      <c r="E128" s="9">
        <f>-E118/E122</f>
        <v>-4.5162790697674415</v>
      </c>
      <c r="F128" s="9">
        <f>-F118/F122</f>
        <v>-17.731343283582088</v>
      </c>
    </row>
    <row r="129" spans="1:7" x14ac:dyDescent="0.25">
      <c r="A129" s="4" t="s">
        <v>30</v>
      </c>
      <c r="B129" s="12">
        <f xml:space="preserve"> B119/B116</f>
        <v>0.22439024390243903</v>
      </c>
      <c r="C129" s="12">
        <f xml:space="preserve"> C119/C116</f>
        <v>0.15671211830228537</v>
      </c>
      <c r="D129" s="12">
        <f xml:space="preserve"> D119/D116</f>
        <v>0.17375478927203064</v>
      </c>
      <c r="E129" s="12">
        <f xml:space="preserve"> E119/E116</f>
        <v>0.14116852414724756</v>
      </c>
      <c r="F129" s="12">
        <f xml:space="preserve"> F119/F116</f>
        <v>0.19666572478101157</v>
      </c>
    </row>
    <row r="130" spans="1:7" x14ac:dyDescent="0.25">
      <c r="A130" s="4" t="s">
        <v>7</v>
      </c>
      <c r="B130" s="11">
        <f>B121/B116</f>
        <v>-0.26146341463414635</v>
      </c>
      <c r="C130" s="11">
        <f>C121/C116</f>
        <v>-0.21663145765315922</v>
      </c>
      <c r="D130" s="11">
        <f>D121/D116</f>
        <v>-0.11226053639846743</v>
      </c>
      <c r="E130" s="11">
        <f>E121/E116</f>
        <v>-1.485984464707869E-2</v>
      </c>
      <c r="F130" s="11">
        <f>F121/F116</f>
        <v>-8.363944617123481E-2</v>
      </c>
    </row>
    <row r="131" spans="1:7" x14ac:dyDescent="0.25">
      <c r="A131" s="13" t="s">
        <v>33</v>
      </c>
      <c r="B131" s="9">
        <f>B123/B124</f>
        <v>-3.687313432835821</v>
      </c>
      <c r="C131" s="9">
        <f t="shared" ref="C131:F131" si="10">C123/C124</f>
        <v>-4.3182624113475176</v>
      </c>
      <c r="D131" s="9">
        <f t="shared" si="10"/>
        <v>-7.6075085324232079</v>
      </c>
      <c r="E131" s="9">
        <f t="shared" si="10"/>
        <v>-51.397727272727273</v>
      </c>
      <c r="F131" s="9">
        <f t="shared" si="10"/>
        <v>-6.0121065375302667</v>
      </c>
    </row>
    <row r="132" spans="1:7" x14ac:dyDescent="0.25">
      <c r="A132" s="13" t="s">
        <v>7</v>
      </c>
      <c r="B132" s="11">
        <f>B121/B116</f>
        <v>-0.26146341463414635</v>
      </c>
      <c r="C132" s="11">
        <f>C121/C116</f>
        <v>-0.21663145765315922</v>
      </c>
      <c r="D132" s="11">
        <f>D121/D116</f>
        <v>-0.11226053639846743</v>
      </c>
      <c r="E132" s="11">
        <f>E121/E116</f>
        <v>-1.485984464707869E-2</v>
      </c>
      <c r="F132" s="11">
        <f>F121/F116</f>
        <v>-8.363944617123481E-2</v>
      </c>
    </row>
    <row r="135" spans="1:7" ht="11.25" customHeight="1" x14ac:dyDescent="0.25">
      <c r="A135" s="3" t="s">
        <v>46</v>
      </c>
      <c r="B135" s="10"/>
      <c r="C135" s="10"/>
      <c r="D135" s="10"/>
      <c r="E135" s="10"/>
      <c r="F135" s="10"/>
      <c r="G135" s="6"/>
    </row>
    <row r="136" spans="1:7" x14ac:dyDescent="0.25">
      <c r="B136" s="8">
        <v>2023</v>
      </c>
      <c r="C136" s="8">
        <v>2022</v>
      </c>
      <c r="D136" s="8">
        <v>2021</v>
      </c>
      <c r="E136" s="8">
        <v>2020</v>
      </c>
      <c r="F136" s="8">
        <v>2019</v>
      </c>
    </row>
    <row r="137" spans="1:7" x14ac:dyDescent="0.25">
      <c r="A137" s="4" t="s">
        <v>0</v>
      </c>
      <c r="B137" s="2">
        <v>264102</v>
      </c>
      <c r="C137" s="2">
        <v>230110</v>
      </c>
      <c r="D137" s="2">
        <v>185136</v>
      </c>
      <c r="E137" s="2">
        <v>162772</v>
      </c>
      <c r="F137" s="2">
        <v>162679</v>
      </c>
    </row>
    <row r="138" spans="1:7" x14ac:dyDescent="0.25">
      <c r="A138" s="4" t="s">
        <v>1</v>
      </c>
      <c r="B138" s="2">
        <v>315113</v>
      </c>
      <c r="C138" s="2">
        <v>289237</v>
      </c>
      <c r="D138" s="2">
        <v>259157</v>
      </c>
      <c r="E138" s="2">
        <v>229740</v>
      </c>
      <c r="F138" s="2">
        <v>207093</v>
      </c>
    </row>
    <row r="139" spans="1:7" x14ac:dyDescent="0.25">
      <c r="A139" s="4" t="s">
        <v>2</v>
      </c>
      <c r="B139" s="2">
        <v>127275</v>
      </c>
      <c r="C139" s="2">
        <v>120268</v>
      </c>
      <c r="D139" s="2">
        <v>90908</v>
      </c>
      <c r="E139" s="2">
        <v>80067</v>
      </c>
      <c r="F139" s="2">
        <v>63355</v>
      </c>
    </row>
    <row r="140" spans="1:7" x14ac:dyDescent="0.25">
      <c r="A140" s="4" t="s">
        <v>25</v>
      </c>
      <c r="B140" s="2">
        <v>25543</v>
      </c>
      <c r="C140" s="2">
        <v>25576</v>
      </c>
      <c r="D140" s="2">
        <v>18862</v>
      </c>
      <c r="E140" s="2">
        <v>14264</v>
      </c>
      <c r="F140" s="2">
        <v>13042</v>
      </c>
    </row>
    <row r="141" spans="1:7" x14ac:dyDescent="0.25">
      <c r="A141" s="4" t="s">
        <v>24</v>
      </c>
      <c r="B141" s="2">
        <v>20244</v>
      </c>
      <c r="C141" s="2">
        <v>16890</v>
      </c>
      <c r="D141" s="2">
        <v>13697</v>
      </c>
      <c r="E141" s="2">
        <v>10501</v>
      </c>
      <c r="F141" s="2">
        <v>9247</v>
      </c>
    </row>
    <row r="142" spans="1:7" x14ac:dyDescent="0.25">
      <c r="A142" s="4" t="s">
        <v>13</v>
      </c>
      <c r="B142" s="2">
        <v>25424</v>
      </c>
      <c r="C142" s="2">
        <v>35552</v>
      </c>
      <c r="D142" s="2">
        <v>23160</v>
      </c>
      <c r="E142" s="2">
        <v>15340</v>
      </c>
      <c r="F142" s="2">
        <v>14620</v>
      </c>
    </row>
    <row r="143" spans="1:7" x14ac:dyDescent="0.25">
      <c r="A143" s="5" t="s">
        <v>9</v>
      </c>
      <c r="B143" s="2">
        <v>187838</v>
      </c>
      <c r="C143" s="2">
        <v>168969</v>
      </c>
      <c r="D143" s="2">
        <v>168249</v>
      </c>
      <c r="E143" s="2">
        <v>149673</v>
      </c>
      <c r="F143" s="2">
        <v>143738</v>
      </c>
    </row>
    <row r="144" spans="1:7" x14ac:dyDescent="0.25">
      <c r="A144" s="5" t="s">
        <v>10</v>
      </c>
      <c r="B144" s="2">
        <v>441</v>
      </c>
      <c r="C144" s="2">
        <v>474</v>
      </c>
      <c r="D144" s="2">
        <v>591</v>
      </c>
      <c r="E144" s="2">
        <v>495</v>
      </c>
      <c r="F144" s="2">
        <v>33</v>
      </c>
    </row>
    <row r="145" spans="1:8" x14ac:dyDescent="0.25">
      <c r="A145" s="5" t="s">
        <v>32</v>
      </c>
      <c r="B145" s="2">
        <v>8570</v>
      </c>
      <c r="C145" s="2">
        <v>9961</v>
      </c>
      <c r="D145" s="2">
        <v>11135</v>
      </c>
      <c r="E145" s="2">
        <v>12945</v>
      </c>
    </row>
    <row r="146" spans="1:8" x14ac:dyDescent="0.25">
      <c r="A146" s="5" t="s">
        <v>31</v>
      </c>
      <c r="B146" s="2">
        <v>187838</v>
      </c>
      <c r="C146" s="2">
        <v>168969</v>
      </c>
      <c r="D146" s="2">
        <v>168249</v>
      </c>
      <c r="E146" s="2">
        <v>149673</v>
      </c>
      <c r="F146" s="2">
        <v>143738</v>
      </c>
    </row>
    <row r="147" spans="1:8" x14ac:dyDescent="0.25">
      <c r="A147" s="4" t="s">
        <v>26</v>
      </c>
      <c r="B147" s="11">
        <f>B140/B137</f>
        <v>9.6716420170994535E-2</v>
      </c>
      <c r="C147" s="11">
        <f>C140/C137</f>
        <v>0.1111468428143062</v>
      </c>
      <c r="D147" s="11">
        <f>D140/D137</f>
        <v>0.10188185982196872</v>
      </c>
      <c r="E147" s="11">
        <f>E140/E137</f>
        <v>8.763177942152213E-2</v>
      </c>
      <c r="F147" s="11">
        <f>F140/F137</f>
        <v>8.0170151033630649E-2</v>
      </c>
    </row>
    <row r="148" spans="1:8" x14ac:dyDescent="0.25">
      <c r="A148" s="4" t="s">
        <v>14</v>
      </c>
      <c r="B148" s="11">
        <f>B141/B137</f>
        <v>7.6652202558102553E-2</v>
      </c>
      <c r="C148" s="11">
        <f>C141/C137</f>
        <v>7.3399678414671238E-2</v>
      </c>
      <c r="D148" s="11">
        <f>D141/D137</f>
        <v>7.3983450004321147E-2</v>
      </c>
      <c r="E148" s="11">
        <f>E141/E137</f>
        <v>6.4513552699481488E-2</v>
      </c>
      <c r="F148" s="11">
        <f>F141/F137</f>
        <v>5.6842001733475124E-2</v>
      </c>
    </row>
    <row r="149" spans="1:8" x14ac:dyDescent="0.25">
      <c r="A149" s="4" t="s">
        <v>18</v>
      </c>
      <c r="B149" s="11">
        <f>B142/B137</f>
        <v>9.6265836684311365E-2</v>
      </c>
      <c r="C149" s="11">
        <f>C142/C137</f>
        <v>0.15450002172873842</v>
      </c>
      <c r="D149" s="11">
        <f>D142/D137</f>
        <v>0.12509722582317864</v>
      </c>
      <c r="E149" s="11">
        <f>E142/E137</f>
        <v>9.4242252967340817E-2</v>
      </c>
      <c r="F149" s="11">
        <f>F142/F137</f>
        <v>8.9870235248556973E-2</v>
      </c>
    </row>
    <row r="150" spans="1:8" x14ac:dyDescent="0.25">
      <c r="A150" s="4" t="s">
        <v>6</v>
      </c>
      <c r="B150" s="9">
        <f>-B140/B144</f>
        <v>-57.920634920634917</v>
      </c>
      <c r="C150" s="9">
        <f>-C140/C144</f>
        <v>-53.957805907172997</v>
      </c>
      <c r="D150" s="9">
        <f>-D140/D144</f>
        <v>-31.915397631133672</v>
      </c>
      <c r="E150" s="9">
        <f>-E140/E144</f>
        <v>-28.816161616161615</v>
      </c>
      <c r="F150" s="9">
        <f>-F140/F144</f>
        <v>-395.21212121212119</v>
      </c>
    </row>
    <row r="151" spans="1:8" x14ac:dyDescent="0.25">
      <c r="A151" s="4" t="s">
        <v>30</v>
      </c>
      <c r="B151" s="12">
        <f xml:space="preserve"> B141/B138</f>
        <v>6.4243620542472069E-2</v>
      </c>
      <c r="C151" s="12">
        <f xml:space="preserve"> C141/C138</f>
        <v>5.8395018617949983E-2</v>
      </c>
      <c r="D151" s="12">
        <f xml:space="preserve"> D141/D138</f>
        <v>5.2852132105248945E-2</v>
      </c>
      <c r="E151" s="12">
        <f xml:space="preserve"> E141/E138</f>
        <v>4.5708191869069381E-2</v>
      </c>
      <c r="F151" s="12">
        <f xml:space="preserve"> F141/F138</f>
        <v>4.4651436794097339E-2</v>
      </c>
    </row>
    <row r="152" spans="1:8" x14ac:dyDescent="0.25">
      <c r="A152" s="4" t="s">
        <v>7</v>
      </c>
      <c r="B152" s="11">
        <f>B143/B138</f>
        <v>0.59609727304173421</v>
      </c>
      <c r="C152" s="11">
        <f>C143/C138</f>
        <v>0.58418874487012384</v>
      </c>
      <c r="D152" s="11">
        <f>D143/D138</f>
        <v>0.64921649810732496</v>
      </c>
      <c r="E152" s="11">
        <f>E143/E138</f>
        <v>0.6514886393314181</v>
      </c>
      <c r="F152" s="11">
        <f>F143/F138</f>
        <v>0.69407464279333442</v>
      </c>
    </row>
    <row r="153" spans="1:8" x14ac:dyDescent="0.25">
      <c r="A153" s="13" t="s">
        <v>33</v>
      </c>
      <c r="B153" s="9">
        <f>B145/B146</f>
        <v>4.5624421043665285E-2</v>
      </c>
      <c r="C153" s="9">
        <f t="shared" ref="C153:F153" si="11">C145/C146</f>
        <v>5.8951642017174746E-2</v>
      </c>
      <c r="D153" s="9">
        <f t="shared" si="11"/>
        <v>6.6181671213499035E-2</v>
      </c>
      <c r="E153" s="9">
        <f t="shared" si="11"/>
        <v>8.648854502816139E-2</v>
      </c>
      <c r="F153" s="9">
        <f t="shared" si="11"/>
        <v>0</v>
      </c>
    </row>
    <row r="154" spans="1:8" x14ac:dyDescent="0.25">
      <c r="A154" s="13" t="s">
        <v>7</v>
      </c>
      <c r="B154" s="11">
        <f>B143/B138</f>
        <v>0.59609727304173421</v>
      </c>
      <c r="C154" s="11">
        <f>C143/C138</f>
        <v>0.58418874487012384</v>
      </c>
      <c r="D154" s="11">
        <f>D143/D138</f>
        <v>0.64921649810732496</v>
      </c>
      <c r="E154" s="11">
        <f>E143/E138</f>
        <v>0.6514886393314181</v>
      </c>
      <c r="F154" s="11">
        <f>F143/F138</f>
        <v>0.69407464279333442</v>
      </c>
    </row>
    <row r="157" spans="1:8" ht="11.25" customHeight="1" x14ac:dyDescent="0.25">
      <c r="A157" s="3" t="s">
        <v>47</v>
      </c>
      <c r="B157" s="10"/>
      <c r="C157" s="10"/>
      <c r="D157" s="10"/>
      <c r="E157" s="10"/>
      <c r="F157" s="10"/>
      <c r="G157" s="6"/>
      <c r="H157" s="6"/>
    </row>
    <row r="158" spans="1:8" x14ac:dyDescent="0.25">
      <c r="B158" s="8">
        <v>2023</v>
      </c>
      <c r="C158" s="8">
        <v>2022</v>
      </c>
      <c r="D158" s="8">
        <v>2021</v>
      </c>
      <c r="E158" s="8">
        <v>2020</v>
      </c>
      <c r="F158" s="8">
        <v>2019</v>
      </c>
    </row>
    <row r="159" spans="1:8" x14ac:dyDescent="0.25">
      <c r="A159" s="4" t="s">
        <v>0</v>
      </c>
      <c r="B159" s="2">
        <v>1000000</v>
      </c>
      <c r="C159" s="2">
        <v>908000</v>
      </c>
      <c r="D159" s="2">
        <v>773000</v>
      </c>
      <c r="E159" s="2">
        <v>672000</v>
      </c>
      <c r="F159" s="2">
        <v>454000</v>
      </c>
    </row>
    <row r="160" spans="1:8" x14ac:dyDescent="0.25">
      <c r="A160" s="4" t="s">
        <v>1</v>
      </c>
      <c r="B160" s="2">
        <v>992600</v>
      </c>
      <c r="C160" s="2">
        <v>859100</v>
      </c>
      <c r="D160" s="2">
        <v>651800</v>
      </c>
      <c r="E160" s="2">
        <v>656500</v>
      </c>
      <c r="F160" s="2">
        <v>450200</v>
      </c>
    </row>
    <row r="161" spans="1:6" x14ac:dyDescent="0.25">
      <c r="A161" s="4" t="s">
        <v>2</v>
      </c>
      <c r="B161" s="2">
        <v>588400</v>
      </c>
      <c r="C161" s="2">
        <v>530900</v>
      </c>
      <c r="D161" s="2">
        <v>502100</v>
      </c>
      <c r="E161" s="2">
        <v>586000</v>
      </c>
      <c r="F161" s="2">
        <v>458600</v>
      </c>
    </row>
    <row r="162" spans="1:6" x14ac:dyDescent="0.25">
      <c r="A162" s="4" t="s">
        <v>25</v>
      </c>
      <c r="B162" s="2">
        <v>191000</v>
      </c>
      <c r="C162" s="2">
        <v>0</v>
      </c>
      <c r="D162" s="2">
        <v>0</v>
      </c>
      <c r="E162" s="2">
        <v>155000</v>
      </c>
      <c r="F162" s="2">
        <v>73000</v>
      </c>
    </row>
    <row r="163" spans="1:6" x14ac:dyDescent="0.25">
      <c r="A163" s="4" t="s">
        <v>24</v>
      </c>
      <c r="B163" s="2">
        <v>129000</v>
      </c>
      <c r="C163" s="2">
        <v>181000</v>
      </c>
      <c r="D163" s="2">
        <v>35000</v>
      </c>
      <c r="E163" s="2">
        <v>75000</v>
      </c>
      <c r="F163" s="2">
        <v>17000</v>
      </c>
    </row>
    <row r="164" spans="1:6" x14ac:dyDescent="0.25">
      <c r="A164" s="4" t="s">
        <v>13</v>
      </c>
      <c r="B164" s="2">
        <v>32100</v>
      </c>
      <c r="C164" s="2">
        <v>158100</v>
      </c>
      <c r="D164" s="2">
        <v>135700</v>
      </c>
      <c r="E164" s="2">
        <v>102500</v>
      </c>
      <c r="F164" s="2">
        <v>40800</v>
      </c>
    </row>
    <row r="165" spans="1:6" x14ac:dyDescent="0.25">
      <c r="A165" s="5" t="s">
        <v>9</v>
      </c>
      <c r="B165" s="2">
        <v>404200</v>
      </c>
      <c r="C165" s="2">
        <v>328200</v>
      </c>
      <c r="D165" s="2">
        <v>149700</v>
      </c>
      <c r="E165" s="2">
        <v>70500</v>
      </c>
      <c r="F165" s="2">
        <v>-8400</v>
      </c>
    </row>
    <row r="166" spans="1:6" x14ac:dyDescent="0.25">
      <c r="A166" s="5" t="s">
        <v>10</v>
      </c>
      <c r="B166" s="2">
        <v>19000</v>
      </c>
      <c r="C166" s="2">
        <v>15000</v>
      </c>
      <c r="D166" s="2">
        <v>42000</v>
      </c>
      <c r="E166" s="2">
        <v>42000</v>
      </c>
      <c r="F166" s="2">
        <v>39000</v>
      </c>
    </row>
    <row r="167" spans="1:6" x14ac:dyDescent="0.25">
      <c r="A167" s="5" t="s">
        <v>32</v>
      </c>
      <c r="B167" s="2">
        <v>417700</v>
      </c>
      <c r="C167" s="2">
        <v>374000</v>
      </c>
      <c r="D167" s="2">
        <v>348200</v>
      </c>
      <c r="E167" s="2">
        <v>453800</v>
      </c>
      <c r="F167" s="2">
        <v>387500</v>
      </c>
    </row>
    <row r="168" spans="1:6" x14ac:dyDescent="0.25">
      <c r="A168" s="5" t="s">
        <v>31</v>
      </c>
      <c r="B168" s="2">
        <v>404200</v>
      </c>
      <c r="C168" s="2">
        <v>328200</v>
      </c>
      <c r="D168" s="2">
        <v>149700</v>
      </c>
      <c r="E168" s="2">
        <v>70500</v>
      </c>
      <c r="F168" s="2">
        <v>-8400</v>
      </c>
    </row>
    <row r="169" spans="1:6" x14ac:dyDescent="0.25">
      <c r="A169" s="4" t="s">
        <v>26</v>
      </c>
      <c r="B169" s="11">
        <f>B162/B159</f>
        <v>0.191</v>
      </c>
      <c r="C169" s="11">
        <f>C162/C159</f>
        <v>0</v>
      </c>
      <c r="D169" s="11">
        <f>D162/D159</f>
        <v>0</v>
      </c>
      <c r="E169" s="11">
        <f>E162/E159</f>
        <v>0.23065476190476192</v>
      </c>
      <c r="F169" s="11">
        <f>F162/F159</f>
        <v>0.16079295154185022</v>
      </c>
    </row>
    <row r="170" spans="1:6" x14ac:dyDescent="0.25">
      <c r="A170" s="4" t="s">
        <v>14</v>
      </c>
      <c r="B170" s="11">
        <f>B163/B159</f>
        <v>0.129</v>
      </c>
      <c r="C170" s="11">
        <f>C163/C159</f>
        <v>0.19933920704845814</v>
      </c>
      <c r="D170" s="11">
        <f>D163/D159</f>
        <v>4.5278137128072445E-2</v>
      </c>
      <c r="E170" s="11">
        <f>E163/E159</f>
        <v>0.11160714285714286</v>
      </c>
      <c r="F170" s="11">
        <f>F163/F159</f>
        <v>3.7444933920704845E-2</v>
      </c>
    </row>
    <row r="171" spans="1:6" x14ac:dyDescent="0.25">
      <c r="A171" s="4" t="s">
        <v>18</v>
      </c>
      <c r="B171" s="11">
        <f>B164/B159</f>
        <v>3.2099999999999997E-2</v>
      </c>
      <c r="C171" s="11">
        <f>C164/C159</f>
        <v>0.17411894273127754</v>
      </c>
      <c r="D171" s="11">
        <f>D164/D159</f>
        <v>0.17554980595084088</v>
      </c>
      <c r="E171" s="11">
        <f>E164/E159</f>
        <v>0.15252976190476192</v>
      </c>
      <c r="F171" s="11">
        <f>F164/F159</f>
        <v>8.9867841409691632E-2</v>
      </c>
    </row>
    <row r="172" spans="1:6" x14ac:dyDescent="0.25">
      <c r="A172" s="4" t="s">
        <v>6</v>
      </c>
      <c r="B172" s="9">
        <f>-B162/B166</f>
        <v>-10.052631578947368</v>
      </c>
      <c r="C172" s="9">
        <f>-C162/C166</f>
        <v>0</v>
      </c>
      <c r="D172" s="9">
        <f>-D162/D166</f>
        <v>0</v>
      </c>
      <c r="E172" s="9">
        <f>-E162/E166</f>
        <v>-3.6904761904761907</v>
      </c>
      <c r="F172" s="9">
        <f>-F162/F166</f>
        <v>-1.8717948717948718</v>
      </c>
    </row>
    <row r="173" spans="1:6" x14ac:dyDescent="0.25">
      <c r="A173" s="4" t="s">
        <v>30</v>
      </c>
      <c r="B173" s="12">
        <f xml:space="preserve"> B163/B160</f>
        <v>0.12996171670360668</v>
      </c>
      <c r="C173" s="12">
        <f xml:space="preserve"> C163/C160</f>
        <v>0.2106856012105692</v>
      </c>
      <c r="D173" s="12">
        <f xml:space="preserve"> D163/D160</f>
        <v>5.3697453206505062E-2</v>
      </c>
      <c r="E173" s="12">
        <f xml:space="preserve"> E163/E160</f>
        <v>0.11424219345011424</v>
      </c>
      <c r="F173" s="12">
        <f xml:space="preserve"> F163/F160</f>
        <v>3.7760995113282986E-2</v>
      </c>
    </row>
    <row r="174" spans="1:6" x14ac:dyDescent="0.25">
      <c r="A174" s="4" t="s">
        <v>7</v>
      </c>
      <c r="B174" s="11">
        <f>B165/B160</f>
        <v>0.40721337900463428</v>
      </c>
      <c r="C174" s="11">
        <f>C165/C160</f>
        <v>0.38202770341054593</v>
      </c>
      <c r="D174" s="11">
        <f>D165/D160</f>
        <v>0.22967167842896594</v>
      </c>
      <c r="E174" s="11">
        <f>E165/E160</f>
        <v>0.10738766184310738</v>
      </c>
      <c r="F174" s="11">
        <f>F165/F160</f>
        <v>-1.8658374055975122E-2</v>
      </c>
    </row>
    <row r="175" spans="1:6" x14ac:dyDescent="0.25">
      <c r="A175" s="13" t="s">
        <v>33</v>
      </c>
      <c r="B175" s="9">
        <f>B167/B168</f>
        <v>1.0333993072736269</v>
      </c>
      <c r="C175" s="9">
        <f t="shared" ref="C175:F175" si="12">C167/C168</f>
        <v>1.1395490554539915</v>
      </c>
      <c r="D175" s="9">
        <f t="shared" si="12"/>
        <v>2.3259853039412159</v>
      </c>
      <c r="E175" s="9">
        <f t="shared" si="12"/>
        <v>6.4368794326241137</v>
      </c>
      <c r="F175" s="9">
        <f t="shared" si="12"/>
        <v>-46.13095238095238</v>
      </c>
    </row>
    <row r="176" spans="1:6" x14ac:dyDescent="0.25">
      <c r="A176" s="13" t="s">
        <v>7</v>
      </c>
      <c r="B176" s="11">
        <f>B165/B160</f>
        <v>0.40721337900463428</v>
      </c>
      <c r="C176" s="11">
        <f>C165/C160</f>
        <v>0.38202770341054593</v>
      </c>
      <c r="D176" s="11">
        <f>D165/D160</f>
        <v>0.22967167842896594</v>
      </c>
      <c r="E176" s="11">
        <f>E165/E160</f>
        <v>0.10738766184310738</v>
      </c>
      <c r="F176" s="11">
        <f>F165/F160</f>
        <v>-1.8658374055975122E-2</v>
      </c>
    </row>
    <row r="179" spans="1:7" ht="11.25" customHeight="1" x14ac:dyDescent="0.25">
      <c r="A179" s="3" t="s">
        <v>48</v>
      </c>
      <c r="B179" s="10"/>
      <c r="C179" s="10"/>
      <c r="D179" s="10"/>
      <c r="E179" s="10"/>
      <c r="F179" s="10"/>
      <c r="G179" s="6"/>
    </row>
    <row r="180" spans="1:7" x14ac:dyDescent="0.25">
      <c r="B180" s="8">
        <v>2023</v>
      </c>
      <c r="C180" s="8">
        <v>2022</v>
      </c>
      <c r="D180" s="8">
        <v>2021</v>
      </c>
      <c r="E180" s="8">
        <v>2020</v>
      </c>
      <c r="F180" s="8">
        <v>2019</v>
      </c>
    </row>
    <row r="181" spans="1:7" x14ac:dyDescent="0.25">
      <c r="A181" s="4" t="s">
        <v>0</v>
      </c>
      <c r="B181" s="2">
        <v>470800</v>
      </c>
      <c r="C181" s="2">
        <v>414800</v>
      </c>
      <c r="D181" s="2">
        <v>369500</v>
      </c>
      <c r="E181" s="2">
        <v>269700</v>
      </c>
      <c r="F181" s="2">
        <v>256574</v>
      </c>
    </row>
    <row r="182" spans="1:7" x14ac:dyDescent="0.25">
      <c r="A182" s="4" t="s">
        <v>1</v>
      </c>
      <c r="B182" s="2">
        <v>326800</v>
      </c>
      <c r="C182" s="2">
        <v>321100</v>
      </c>
      <c r="D182" s="2">
        <v>281700</v>
      </c>
      <c r="E182" s="2">
        <v>207600</v>
      </c>
      <c r="F182" s="2">
        <v>137580</v>
      </c>
    </row>
    <row r="183" spans="1:7" x14ac:dyDescent="0.25">
      <c r="A183" s="4" t="s">
        <v>2</v>
      </c>
      <c r="B183" s="2">
        <v>91700</v>
      </c>
      <c r="C183" s="2">
        <v>86400</v>
      </c>
      <c r="D183" s="2">
        <v>85400</v>
      </c>
      <c r="E183" s="2">
        <v>73900</v>
      </c>
      <c r="F183" s="2">
        <v>31107</v>
      </c>
    </row>
    <row r="184" spans="1:7" x14ac:dyDescent="0.25">
      <c r="A184" s="4" t="s">
        <v>25</v>
      </c>
      <c r="B184" s="2">
        <v>175300</v>
      </c>
      <c r="C184" s="2">
        <v>159300</v>
      </c>
      <c r="D184" s="2">
        <v>0</v>
      </c>
      <c r="E184" s="2">
        <v>0</v>
      </c>
      <c r="F184" s="2">
        <v>71108</v>
      </c>
    </row>
    <row r="185" spans="1:7" x14ac:dyDescent="0.25">
      <c r="A185" s="4" t="s">
        <v>24</v>
      </c>
      <c r="B185" s="2">
        <v>134700</v>
      </c>
      <c r="C185" s="2">
        <v>128400</v>
      </c>
      <c r="D185" s="2">
        <v>122000</v>
      </c>
      <c r="E185" s="2">
        <v>71300</v>
      </c>
      <c r="F185" s="2">
        <v>65821</v>
      </c>
    </row>
    <row r="186" spans="1:7" x14ac:dyDescent="0.25">
      <c r="A186" s="4" t="s">
        <v>13</v>
      </c>
      <c r="B186" s="2">
        <v>179100</v>
      </c>
      <c r="C186" s="2">
        <v>104700</v>
      </c>
      <c r="D186" s="2">
        <v>115500</v>
      </c>
      <c r="E186" s="2">
        <v>88300</v>
      </c>
      <c r="F186" s="2">
        <v>58926</v>
      </c>
    </row>
    <row r="187" spans="1:7" x14ac:dyDescent="0.25">
      <c r="A187" s="5" t="s">
        <v>9</v>
      </c>
      <c r="B187" s="2">
        <v>235100</v>
      </c>
      <c r="C187" s="2">
        <v>234700</v>
      </c>
      <c r="D187" s="2">
        <v>196300</v>
      </c>
      <c r="E187" s="2">
        <v>133700</v>
      </c>
      <c r="F187" s="2">
        <v>106473</v>
      </c>
    </row>
    <row r="188" spans="1:7" x14ac:dyDescent="0.25">
      <c r="A188" s="5" t="s">
        <v>10</v>
      </c>
      <c r="B188" s="2">
        <v>900</v>
      </c>
      <c r="C188" s="2">
        <v>800</v>
      </c>
      <c r="D188" s="2">
        <v>1000</v>
      </c>
      <c r="E188" s="2">
        <v>700</v>
      </c>
      <c r="F188" s="2">
        <v>0</v>
      </c>
    </row>
    <row r="189" spans="1:7" x14ac:dyDescent="0.25">
      <c r="A189" s="5" t="s">
        <v>32</v>
      </c>
      <c r="B189" s="2">
        <v>40000</v>
      </c>
      <c r="C189" s="2">
        <v>39700</v>
      </c>
      <c r="D189" s="2">
        <v>38400</v>
      </c>
      <c r="E189" s="2">
        <v>28500</v>
      </c>
      <c r="F189" s="2">
        <v>0</v>
      </c>
    </row>
    <row r="190" spans="1:7" x14ac:dyDescent="0.25">
      <c r="A190" s="5" t="s">
        <v>31</v>
      </c>
      <c r="B190" s="2">
        <v>235100</v>
      </c>
      <c r="C190" s="2">
        <v>234700</v>
      </c>
      <c r="D190" s="2">
        <v>196300</v>
      </c>
      <c r="E190" s="2">
        <v>133700</v>
      </c>
      <c r="F190" s="2">
        <v>106473</v>
      </c>
    </row>
    <row r="191" spans="1:7" x14ac:dyDescent="0.25">
      <c r="A191" s="4" t="s">
        <v>26</v>
      </c>
      <c r="B191" s="11">
        <f>B184/B181</f>
        <v>0.37234494477485131</v>
      </c>
      <c r="C191" s="11">
        <f>C184/C181</f>
        <v>0.38404050144648022</v>
      </c>
      <c r="D191" s="11">
        <f>D184/D181</f>
        <v>0</v>
      </c>
      <c r="E191" s="11">
        <f>E184/E181</f>
        <v>0</v>
      </c>
      <c r="F191" s="11">
        <f>F184/F181</f>
        <v>0.2771442157038515</v>
      </c>
    </row>
    <row r="192" spans="1:7" x14ac:dyDescent="0.25">
      <c r="A192" s="4" t="s">
        <v>14</v>
      </c>
      <c r="B192" s="11">
        <f>B185/B181</f>
        <v>0.2861087510620221</v>
      </c>
      <c r="C192" s="11">
        <f>C185/C181</f>
        <v>0.30954676952748311</v>
      </c>
      <c r="D192" s="11">
        <f>D185/D181</f>
        <v>0.33017591339648172</v>
      </c>
      <c r="E192" s="11">
        <f>E185/E181</f>
        <v>0.26436781609195403</v>
      </c>
      <c r="F192" s="11">
        <f>F185/F181</f>
        <v>0.25653807478544199</v>
      </c>
    </row>
    <row r="193" spans="1:7" x14ac:dyDescent="0.25">
      <c r="A193" s="4" t="s">
        <v>18</v>
      </c>
      <c r="B193" s="11">
        <f>B186/B181</f>
        <v>0.38041631265930331</v>
      </c>
      <c r="C193" s="11">
        <f>C186/C181</f>
        <v>0.25241080038572805</v>
      </c>
      <c r="D193" s="11">
        <f>D186/D181</f>
        <v>0.3125845737483085</v>
      </c>
      <c r="E193" s="11">
        <f>E186/E181</f>
        <v>0.32740081572117169</v>
      </c>
      <c r="F193" s="11">
        <f>F186/F181</f>
        <v>0.22966473609952684</v>
      </c>
    </row>
    <row r="194" spans="1:7" x14ac:dyDescent="0.25">
      <c r="A194" s="4" t="s">
        <v>6</v>
      </c>
      <c r="B194" s="9">
        <f>-B184/B188</f>
        <v>-194.77777777777777</v>
      </c>
      <c r="C194" s="9">
        <f>-C184/C188</f>
        <v>-199.125</v>
      </c>
      <c r="D194" s="9">
        <f>-D184/D188</f>
        <v>0</v>
      </c>
      <c r="E194" s="9">
        <f>-E184/E188</f>
        <v>0</v>
      </c>
      <c r="F194" s="9"/>
    </row>
    <row r="195" spans="1:7" x14ac:dyDescent="0.25">
      <c r="A195" s="4" t="s">
        <v>30</v>
      </c>
      <c r="B195" s="12">
        <f xml:space="preserve"> B185/B182</f>
        <v>0.41217870257037942</v>
      </c>
      <c r="C195" s="12">
        <f xml:space="preserve"> C185/C182</f>
        <v>0.3998754282155092</v>
      </c>
      <c r="D195" s="12">
        <f xml:space="preserve"> D185/D182</f>
        <v>0.43308484203052894</v>
      </c>
      <c r="E195" s="12">
        <f xml:space="preserve"> E185/E182</f>
        <v>0.34344894026974954</v>
      </c>
      <c r="F195" s="12">
        <f xml:space="preserve"> F185/F182</f>
        <v>0.47841982846343944</v>
      </c>
    </row>
    <row r="196" spans="1:7" x14ac:dyDescent="0.25">
      <c r="A196" s="4" t="s">
        <v>7</v>
      </c>
      <c r="B196" s="11">
        <f>B187/B182</f>
        <v>0.71940024479804165</v>
      </c>
      <c r="C196" s="11">
        <f>C187/C182</f>
        <v>0.73092494549984433</v>
      </c>
      <c r="D196" s="11">
        <f>D187/D182</f>
        <v>0.69684061057862978</v>
      </c>
      <c r="E196" s="11">
        <f>E187/E182</f>
        <v>0.64402697495183048</v>
      </c>
      <c r="F196" s="11">
        <f>F187/F182</f>
        <v>0.7738988225032708</v>
      </c>
    </row>
    <row r="197" spans="1:7" x14ac:dyDescent="0.25">
      <c r="A197" s="13" t="s">
        <v>33</v>
      </c>
      <c r="B197" s="9">
        <f>B189/B190</f>
        <v>0.17014036580178649</v>
      </c>
      <c r="C197" s="9">
        <f t="shared" ref="C197:F197" si="13">C189/C190</f>
        <v>0.16915210907541542</v>
      </c>
      <c r="D197" s="9">
        <f t="shared" si="13"/>
        <v>0.195618950585838</v>
      </c>
      <c r="E197" s="9">
        <f t="shared" si="13"/>
        <v>0.2131637995512341</v>
      </c>
      <c r="F197" s="9">
        <f t="shared" si="13"/>
        <v>0</v>
      </c>
    </row>
    <row r="198" spans="1:7" x14ac:dyDescent="0.25">
      <c r="A198" s="13" t="s">
        <v>7</v>
      </c>
      <c r="B198" s="11">
        <f>B187/B182</f>
        <v>0.71940024479804165</v>
      </c>
      <c r="C198" s="11">
        <f>C187/C182</f>
        <v>0.73092494549984433</v>
      </c>
      <c r="D198" s="11">
        <f>D187/D182</f>
        <v>0.69684061057862978</v>
      </c>
      <c r="E198" s="11">
        <f>E187/E182</f>
        <v>0.64402697495183048</v>
      </c>
      <c r="F198" s="11">
        <f>F187/F182</f>
        <v>0.7738988225032708</v>
      </c>
    </row>
    <row r="201" spans="1:7" ht="11.25" customHeight="1" x14ac:dyDescent="0.25">
      <c r="A201" s="3" t="s">
        <v>49</v>
      </c>
      <c r="B201" s="6"/>
      <c r="C201" s="6"/>
      <c r="D201" s="6"/>
      <c r="E201" s="6"/>
      <c r="F201" s="6"/>
      <c r="G201" s="6"/>
    </row>
    <row r="202" spans="1:7" x14ac:dyDescent="0.25">
      <c r="B202" s="8">
        <v>2023</v>
      </c>
      <c r="C202" s="8">
        <v>2022</v>
      </c>
      <c r="D202" s="8">
        <v>2021</v>
      </c>
      <c r="E202" s="8">
        <v>2020</v>
      </c>
      <c r="F202" s="8">
        <v>2019</v>
      </c>
    </row>
    <row r="203" spans="1:7" x14ac:dyDescent="0.25">
      <c r="A203" s="4" t="s">
        <v>0</v>
      </c>
      <c r="B203" s="2">
        <v>7583000</v>
      </c>
      <c r="C203" s="2">
        <v>6589000</v>
      </c>
      <c r="D203" s="2">
        <v>5648000</v>
      </c>
      <c r="E203" s="2">
        <v>5930000</v>
      </c>
      <c r="F203" s="2">
        <v>6071000</v>
      </c>
    </row>
    <row r="204" spans="1:7" x14ac:dyDescent="0.25">
      <c r="A204" s="4" t="s">
        <v>1</v>
      </c>
      <c r="B204" s="2">
        <v>1904000</v>
      </c>
      <c r="C204" s="2">
        <v>2077000</v>
      </c>
      <c r="D204" s="2">
        <v>1874000</v>
      </c>
      <c r="E204" s="2">
        <v>1940000</v>
      </c>
      <c r="F204" s="2">
        <v>1503000</v>
      </c>
    </row>
    <row r="205" spans="1:7" x14ac:dyDescent="0.25">
      <c r="A205" s="4" t="s">
        <v>2</v>
      </c>
      <c r="B205" s="2">
        <v>1234000</v>
      </c>
      <c r="C205" s="2">
        <v>1281000</v>
      </c>
      <c r="D205" s="2">
        <v>1002000</v>
      </c>
      <c r="E205" s="2">
        <v>1087000</v>
      </c>
      <c r="F205" s="2">
        <v>801000</v>
      </c>
    </row>
    <row r="206" spans="1:7" x14ac:dyDescent="0.25">
      <c r="A206" s="4" t="s">
        <v>25</v>
      </c>
      <c r="B206" s="2">
        <v>197000</v>
      </c>
      <c r="C206" s="2">
        <v>214000</v>
      </c>
      <c r="D206" s="2">
        <v>91000</v>
      </c>
      <c r="E206" s="2">
        <v>135000</v>
      </c>
      <c r="F206" s="2">
        <v>249000</v>
      </c>
    </row>
    <row r="207" spans="1:7" x14ac:dyDescent="0.25">
      <c r="A207" s="4" t="s">
        <v>24</v>
      </c>
      <c r="B207" s="2">
        <v>138000</v>
      </c>
      <c r="C207" s="2">
        <v>154000</v>
      </c>
      <c r="D207" s="2">
        <v>62000</v>
      </c>
      <c r="E207" s="2">
        <v>48000</v>
      </c>
      <c r="F207" s="2">
        <v>162000</v>
      </c>
    </row>
    <row r="208" spans="1:7" x14ac:dyDescent="0.25">
      <c r="A208" s="4" t="s">
        <v>13</v>
      </c>
      <c r="B208" s="2">
        <v>151700</v>
      </c>
      <c r="C208" s="2">
        <v>159100</v>
      </c>
      <c r="D208" s="2">
        <v>-4100</v>
      </c>
      <c r="E208" s="2">
        <v>343400</v>
      </c>
      <c r="F208" s="2">
        <v>152700</v>
      </c>
    </row>
    <row r="209" spans="1:8" x14ac:dyDescent="0.25">
      <c r="A209" s="5" t="s">
        <v>9</v>
      </c>
      <c r="B209" s="2">
        <v>670000</v>
      </c>
      <c r="C209" s="2">
        <v>796000</v>
      </c>
      <c r="D209" s="2">
        <v>872000</v>
      </c>
      <c r="E209" s="2">
        <v>853000</v>
      </c>
      <c r="F209" s="2">
        <v>702000</v>
      </c>
    </row>
    <row r="210" spans="1:8" x14ac:dyDescent="0.25">
      <c r="A210" s="5" t="s">
        <v>10</v>
      </c>
      <c r="B210" s="2">
        <v>8000</v>
      </c>
      <c r="C210" s="2">
        <v>5000</v>
      </c>
      <c r="D210" s="2">
        <v>6000</v>
      </c>
      <c r="E210" s="2">
        <v>7000</v>
      </c>
      <c r="F210" s="2">
        <v>3000</v>
      </c>
    </row>
    <row r="211" spans="1:8" x14ac:dyDescent="0.25">
      <c r="A211" s="5" t="s">
        <v>32</v>
      </c>
      <c r="B211" s="2">
        <v>159000</v>
      </c>
      <c r="C211" s="2">
        <v>145000</v>
      </c>
      <c r="D211" s="2">
        <v>164000</v>
      </c>
      <c r="E211" s="2">
        <v>185000</v>
      </c>
      <c r="F211" s="2">
        <v>0</v>
      </c>
    </row>
    <row r="212" spans="1:8" x14ac:dyDescent="0.25">
      <c r="A212" s="5" t="s">
        <v>31</v>
      </c>
      <c r="B212" s="2">
        <v>670000</v>
      </c>
      <c r="C212" s="2">
        <v>796000</v>
      </c>
      <c r="D212" s="2">
        <v>872000</v>
      </c>
      <c r="E212" s="2">
        <v>853000</v>
      </c>
      <c r="F212" s="2">
        <v>702000</v>
      </c>
    </row>
    <row r="213" spans="1:8" x14ac:dyDescent="0.25">
      <c r="A213" s="4" t="s">
        <v>26</v>
      </c>
      <c r="B213" s="11">
        <f>B206/B203</f>
        <v>2.5979163919293155E-2</v>
      </c>
      <c r="C213" s="11">
        <f>C206/C203</f>
        <v>3.2478373045985734E-2</v>
      </c>
      <c r="D213" s="11">
        <f>D206/D203</f>
        <v>1.6111898016997167E-2</v>
      </c>
      <c r="E213" s="11">
        <f>E206/E203</f>
        <v>2.2765598650927487E-2</v>
      </c>
      <c r="F213" s="11">
        <f>F206/F203</f>
        <v>4.101465985834294E-2</v>
      </c>
    </row>
    <row r="214" spans="1:8" x14ac:dyDescent="0.25">
      <c r="A214" s="4" t="s">
        <v>14</v>
      </c>
      <c r="B214" s="11">
        <f>B207/B203</f>
        <v>1.8198602136357642E-2</v>
      </c>
      <c r="C214" s="11">
        <f>C207/C203</f>
        <v>2.337228714524207E-2</v>
      </c>
      <c r="D214" s="11">
        <f>D207/D203</f>
        <v>1.0977337110481586E-2</v>
      </c>
      <c r="E214" s="11">
        <f>E207/E203</f>
        <v>8.0944350758853281E-3</v>
      </c>
      <c r="F214" s="11">
        <f>F207/F203</f>
        <v>2.6684236534343601E-2</v>
      </c>
    </row>
    <row r="215" spans="1:8" x14ac:dyDescent="0.25">
      <c r="A215" s="4" t="s">
        <v>18</v>
      </c>
      <c r="B215" s="11">
        <f>B208/B203</f>
        <v>2.0005274957140974E-2</v>
      </c>
      <c r="C215" s="11">
        <f>C208/C203</f>
        <v>2.4146304446805281E-2</v>
      </c>
      <c r="D215" s="11">
        <f>D208/D203</f>
        <v>-7.2592067988668559E-4</v>
      </c>
      <c r="E215" s="11">
        <f>E208/E203</f>
        <v>5.7908937605396289E-2</v>
      </c>
      <c r="F215" s="11">
        <f>F208/F203</f>
        <v>2.5152363696260914E-2</v>
      </c>
    </row>
    <row r="216" spans="1:8" x14ac:dyDescent="0.25">
      <c r="A216" s="4" t="s">
        <v>6</v>
      </c>
      <c r="B216" s="9">
        <f>-B206/B210</f>
        <v>-24.625</v>
      </c>
      <c r="C216" s="9">
        <f>-C206/C210</f>
        <v>-42.8</v>
      </c>
      <c r="D216" s="9">
        <f>-D206/D210</f>
        <v>-15.166666666666666</v>
      </c>
      <c r="E216" s="9">
        <f>-E206/E210</f>
        <v>-19.285714285714285</v>
      </c>
      <c r="F216" s="9">
        <f>-F206/F210</f>
        <v>-83</v>
      </c>
    </row>
    <row r="217" spans="1:8" x14ac:dyDescent="0.25">
      <c r="A217" s="4" t="s">
        <v>30</v>
      </c>
      <c r="B217" s="12">
        <f xml:space="preserve"> B207/B204</f>
        <v>7.2478991596638662E-2</v>
      </c>
      <c r="C217" s="12">
        <f xml:space="preserve"> C207/C204</f>
        <v>7.4145402022147325E-2</v>
      </c>
      <c r="D217" s="12">
        <f xml:space="preserve"> D207/D204</f>
        <v>3.3084311632870865E-2</v>
      </c>
      <c r="E217" s="12">
        <f xml:space="preserve"> E207/E204</f>
        <v>2.4742268041237112E-2</v>
      </c>
      <c r="F217" s="12">
        <f xml:space="preserve"> F207/F204</f>
        <v>0.10778443113772455</v>
      </c>
    </row>
    <row r="218" spans="1:8" x14ac:dyDescent="0.25">
      <c r="A218" s="4" t="s">
        <v>7</v>
      </c>
      <c r="B218" s="11">
        <f>B209/B204</f>
        <v>0.35189075630252103</v>
      </c>
      <c r="C218" s="11">
        <f>C209/C204</f>
        <v>0.3832450649975927</v>
      </c>
      <c r="D218" s="11">
        <f>D209/D204</f>
        <v>0.46531483457844186</v>
      </c>
      <c r="E218" s="11">
        <f>E209/E204</f>
        <v>0.43969072164948453</v>
      </c>
      <c r="F218" s="11">
        <f>F209/F204</f>
        <v>0.46706586826347307</v>
      </c>
    </row>
    <row r="219" spans="1:8" x14ac:dyDescent="0.25">
      <c r="A219" s="13" t="s">
        <v>33</v>
      </c>
      <c r="B219" s="9">
        <f>B211/B212</f>
        <v>0.2373134328358209</v>
      </c>
      <c r="C219" s="9">
        <f t="shared" ref="C219:F219" si="14">C211/C212</f>
        <v>0.18216080402010051</v>
      </c>
      <c r="D219" s="9">
        <f t="shared" si="14"/>
        <v>0.18807339449541285</v>
      </c>
      <c r="E219" s="9">
        <f t="shared" si="14"/>
        <v>0.21688159437280188</v>
      </c>
      <c r="F219" s="9">
        <f t="shared" si="14"/>
        <v>0</v>
      </c>
    </row>
    <row r="220" spans="1:8" x14ac:dyDescent="0.25">
      <c r="A220" s="13" t="s">
        <v>7</v>
      </c>
      <c r="B220" s="11">
        <f>B209/B204</f>
        <v>0.35189075630252103</v>
      </c>
      <c r="C220" s="11">
        <f>C209/C204</f>
        <v>0.3832450649975927</v>
      </c>
      <c r="D220" s="11">
        <f>D209/D204</f>
        <v>0.46531483457844186</v>
      </c>
      <c r="E220" s="11">
        <f>E209/E204</f>
        <v>0.43969072164948453</v>
      </c>
      <c r="F220" s="11">
        <f>F209/F204</f>
        <v>0.46706586826347307</v>
      </c>
    </row>
    <row r="223" spans="1:8" ht="15" x14ac:dyDescent="0.25">
      <c r="A223" s="3" t="s">
        <v>50</v>
      </c>
      <c r="B223" s="10"/>
      <c r="C223" s="10"/>
      <c r="D223" s="10"/>
      <c r="E223" s="10"/>
      <c r="F223" s="10"/>
      <c r="G223" s="6"/>
      <c r="H223" s="6"/>
    </row>
    <row r="224" spans="1:8" x14ac:dyDescent="0.25">
      <c r="B224" s="8">
        <v>2023</v>
      </c>
      <c r="C224" s="8">
        <v>2022</v>
      </c>
      <c r="D224" s="8">
        <v>2021</v>
      </c>
      <c r="E224" s="8">
        <v>2020</v>
      </c>
      <c r="F224" s="8">
        <v>2019</v>
      </c>
    </row>
    <row r="225" spans="1:6" x14ac:dyDescent="0.25">
      <c r="A225" s="4" t="s">
        <v>0</v>
      </c>
      <c r="B225" s="2">
        <v>405839</v>
      </c>
      <c r="C225" s="2">
        <v>512886</v>
      </c>
      <c r="D225" s="2">
        <v>408656</v>
      </c>
      <c r="E225" s="2">
        <v>316172</v>
      </c>
      <c r="F225" s="2">
        <v>409257</v>
      </c>
    </row>
    <row r="226" spans="1:6" x14ac:dyDescent="0.25">
      <c r="A226" s="4" t="s">
        <v>1</v>
      </c>
      <c r="B226" s="2">
        <v>754231</v>
      </c>
      <c r="C226" s="2">
        <v>762782</v>
      </c>
      <c r="D226" s="2">
        <v>756143</v>
      </c>
      <c r="E226" s="2">
        <v>679817</v>
      </c>
      <c r="F226" s="2">
        <v>771079</v>
      </c>
    </row>
    <row r="227" spans="1:6" x14ac:dyDescent="0.25">
      <c r="A227" s="4" t="s">
        <v>2</v>
      </c>
      <c r="B227" s="2">
        <v>354364</v>
      </c>
      <c r="C227" s="2">
        <v>346573</v>
      </c>
      <c r="D227" s="2">
        <v>332914</v>
      </c>
      <c r="E227" s="2">
        <v>281946</v>
      </c>
      <c r="F227" s="2">
        <v>306778</v>
      </c>
    </row>
    <row r="228" spans="1:6" x14ac:dyDescent="0.25">
      <c r="A228" s="4" t="s">
        <v>25</v>
      </c>
      <c r="B228" s="2">
        <v>60828</v>
      </c>
      <c r="C228" s="2">
        <v>99029</v>
      </c>
      <c r="D228" s="2">
        <v>60493</v>
      </c>
      <c r="E228" s="2">
        <v>13216</v>
      </c>
      <c r="F228" s="2">
        <v>82164</v>
      </c>
    </row>
    <row r="229" spans="1:6" x14ac:dyDescent="0.25">
      <c r="A229" s="4" t="s">
        <v>24</v>
      </c>
      <c r="B229" s="2">
        <v>21060</v>
      </c>
      <c r="C229" s="2">
        <v>86908</v>
      </c>
      <c r="D229" s="2">
        <v>31813</v>
      </c>
      <c r="E229" s="2">
        <v>-28021</v>
      </c>
      <c r="F229" s="2">
        <v>66475</v>
      </c>
    </row>
    <row r="230" spans="1:6" x14ac:dyDescent="0.25">
      <c r="A230" s="4" t="s">
        <v>13</v>
      </c>
      <c r="B230" s="2">
        <v>-7145</v>
      </c>
      <c r="C230" s="2">
        <v>63674</v>
      </c>
      <c r="D230" s="2">
        <v>61542</v>
      </c>
      <c r="E230" s="2">
        <v>20486</v>
      </c>
      <c r="F230" s="2">
        <v>37456</v>
      </c>
    </row>
    <row r="231" spans="1:6" x14ac:dyDescent="0.25">
      <c r="A231" s="5" t="s">
        <v>9</v>
      </c>
      <c r="B231" s="2">
        <v>399867</v>
      </c>
      <c r="C231" s="2">
        <v>416158</v>
      </c>
      <c r="D231" s="2">
        <v>423229</v>
      </c>
      <c r="E231" s="2">
        <v>397871</v>
      </c>
      <c r="F231" s="2">
        <v>464301</v>
      </c>
    </row>
    <row r="232" spans="1:6" x14ac:dyDescent="0.25">
      <c r="A232" s="5" t="s">
        <v>10</v>
      </c>
      <c r="B232" s="2">
        <v>5462</v>
      </c>
      <c r="C232" s="2">
        <v>4553</v>
      </c>
      <c r="D232" s="2">
        <v>5790</v>
      </c>
      <c r="E232" s="2">
        <v>4431</v>
      </c>
      <c r="F232" s="2">
        <v>4231</v>
      </c>
    </row>
    <row r="233" spans="1:6" x14ac:dyDescent="0.25">
      <c r="A233" s="5" t="s">
        <v>32</v>
      </c>
      <c r="B233" s="2">
        <v>133533</v>
      </c>
      <c r="C233" s="2">
        <v>125183</v>
      </c>
      <c r="D233" s="2">
        <v>120062</v>
      </c>
      <c r="E233" s="2">
        <v>110949</v>
      </c>
      <c r="F233" s="2">
        <v>127725</v>
      </c>
    </row>
    <row r="234" spans="1:6" x14ac:dyDescent="0.25">
      <c r="A234" s="5" t="s">
        <v>31</v>
      </c>
      <c r="B234" s="2">
        <v>399867</v>
      </c>
      <c r="C234" s="2">
        <v>416209</v>
      </c>
      <c r="D234" s="2">
        <v>423229</v>
      </c>
      <c r="E234" s="2">
        <v>397871</v>
      </c>
      <c r="F234" s="2">
        <v>464301</v>
      </c>
    </row>
    <row r="235" spans="1:6" x14ac:dyDescent="0.25">
      <c r="A235" s="4" t="s">
        <v>26</v>
      </c>
      <c r="B235" s="11">
        <f>B228/B225</f>
        <v>0.14988209610214889</v>
      </c>
      <c r="C235" s="11">
        <f>C228/C225</f>
        <v>0.19308189344220744</v>
      </c>
      <c r="D235" s="11">
        <f>D228/D225</f>
        <v>0.14802914921107238</v>
      </c>
      <c r="E235" s="11">
        <f>E228/E225</f>
        <v>4.1800032893488354E-2</v>
      </c>
      <c r="F235" s="11">
        <f>F228/F225</f>
        <v>0.20076382322110556</v>
      </c>
    </row>
    <row r="236" spans="1:6" x14ac:dyDescent="0.25">
      <c r="A236" s="4" t="s">
        <v>14</v>
      </c>
      <c r="B236" s="11">
        <f>B229/B225</f>
        <v>5.1892499242310375E-2</v>
      </c>
      <c r="C236" s="11">
        <f>C229/C225</f>
        <v>0.16944896136763335</v>
      </c>
      <c r="D236" s="11">
        <f>D229/D225</f>
        <v>7.7847872048862607E-2</v>
      </c>
      <c r="E236" s="11">
        <f>E229/E225</f>
        <v>-8.8625811267284901E-2</v>
      </c>
      <c r="F236" s="11">
        <f>F229/F225</f>
        <v>0.16242849847406399</v>
      </c>
    </row>
    <row r="237" spans="1:6" x14ac:dyDescent="0.25">
      <c r="A237" s="4" t="s">
        <v>18</v>
      </c>
      <c r="B237" s="11">
        <f>B230/B225</f>
        <v>-1.7605503660318499E-2</v>
      </c>
      <c r="C237" s="11">
        <f>C230/C225</f>
        <v>0.12414844624341471</v>
      </c>
      <c r="D237" s="11">
        <f>D230/D225</f>
        <v>0.15059610038761206</v>
      </c>
      <c r="E237" s="11">
        <f>E230/E225</f>
        <v>6.4793846387409385E-2</v>
      </c>
      <c r="F237" s="11">
        <f>F230/F225</f>
        <v>9.1521953198112682E-2</v>
      </c>
    </row>
    <row r="238" spans="1:6" x14ac:dyDescent="0.25">
      <c r="A238" s="4" t="s">
        <v>6</v>
      </c>
      <c r="B238" s="9">
        <f>-B228/B232</f>
        <v>-11.136580007323325</v>
      </c>
      <c r="C238" s="9">
        <f>-C228/C232</f>
        <v>-21.750274544256534</v>
      </c>
      <c r="D238" s="9">
        <f>-D228/D232</f>
        <v>-10.447841105354058</v>
      </c>
      <c r="E238" s="9">
        <f>-E228/E232</f>
        <v>-2.9826224328593995</v>
      </c>
      <c r="F238" s="9">
        <f>-F228/F232</f>
        <v>-19.419522571496099</v>
      </c>
    </row>
    <row r="239" spans="1:6" x14ac:dyDescent="0.25">
      <c r="A239" s="4" t="s">
        <v>30</v>
      </c>
      <c r="B239" s="12">
        <f xml:space="preserve"> B229/B226</f>
        <v>2.7922479982923003E-2</v>
      </c>
      <c r="C239" s="12">
        <f xml:space="preserve"> C229/C226</f>
        <v>0.11393556743604333</v>
      </c>
      <c r="D239" s="12">
        <f xml:space="preserve"> D229/D226</f>
        <v>4.2072729629183896E-2</v>
      </c>
      <c r="E239" s="12">
        <f xml:space="preserve"> E229/E226</f>
        <v>-4.1218445552258919E-2</v>
      </c>
      <c r="F239" s="12">
        <f xml:space="preserve"> F229/F226</f>
        <v>8.621036236235198E-2</v>
      </c>
    </row>
    <row r="240" spans="1:6" x14ac:dyDescent="0.25">
      <c r="A240" s="4" t="s">
        <v>7</v>
      </c>
      <c r="B240" s="11">
        <f>B231/B226</f>
        <v>0.53016516160168436</v>
      </c>
      <c r="C240" s="11">
        <f>C231/C226</f>
        <v>0.54557920873853871</v>
      </c>
      <c r="D240" s="11">
        <f>D231/D226</f>
        <v>0.55972084645364695</v>
      </c>
      <c r="E240" s="11">
        <f>E231/E226</f>
        <v>0.58526191607447298</v>
      </c>
      <c r="F240" s="11">
        <f>F231/F226</f>
        <v>0.60214452734415025</v>
      </c>
    </row>
    <row r="241" spans="1:7" x14ac:dyDescent="0.25">
      <c r="A241" s="13" t="s">
        <v>33</v>
      </c>
      <c r="B241" s="9">
        <f>B233/B234</f>
        <v>0.33394353622579509</v>
      </c>
      <c r="C241" s="9">
        <f t="shared" ref="C241:F241" si="15">C233/C234</f>
        <v>0.30076956529051513</v>
      </c>
      <c r="D241" s="9">
        <f t="shared" si="15"/>
        <v>0.28368093868803884</v>
      </c>
      <c r="E241" s="9">
        <f t="shared" si="15"/>
        <v>0.27885671486486824</v>
      </c>
      <c r="F241" s="9">
        <f t="shared" si="15"/>
        <v>0.27509094315971749</v>
      </c>
    </row>
    <row r="242" spans="1:7" x14ac:dyDescent="0.25">
      <c r="A242" s="13" t="s">
        <v>7</v>
      </c>
      <c r="B242" s="11">
        <f>B231/B226</f>
        <v>0.53016516160168436</v>
      </c>
      <c r="C242" s="11">
        <f>C231/C226</f>
        <v>0.54557920873853871</v>
      </c>
      <c r="D242" s="11">
        <f>D231/D226</f>
        <v>0.55972084645364695</v>
      </c>
      <c r="E242" s="11">
        <f>E231/E226</f>
        <v>0.58526191607447298</v>
      </c>
      <c r="F242" s="11">
        <f>F231/F226</f>
        <v>0.60214452734415025</v>
      </c>
    </row>
    <row r="245" spans="1:7" ht="15" x14ac:dyDescent="0.25">
      <c r="A245" s="3" t="s">
        <v>51</v>
      </c>
      <c r="B245" s="10"/>
      <c r="C245" s="10"/>
      <c r="D245" s="10"/>
      <c r="E245" s="10"/>
      <c r="F245" s="10"/>
      <c r="G245" s="6"/>
    </row>
    <row r="246" spans="1:7" x14ac:dyDescent="0.25">
      <c r="B246" s="8">
        <v>2023</v>
      </c>
      <c r="C246" s="8">
        <v>2022</v>
      </c>
      <c r="D246" s="8">
        <v>2021</v>
      </c>
      <c r="E246" s="8">
        <v>2020</v>
      </c>
      <c r="F246" s="8">
        <v>2019</v>
      </c>
    </row>
    <row r="247" spans="1:7" x14ac:dyDescent="0.25">
      <c r="A247" s="4" t="s">
        <v>0</v>
      </c>
      <c r="B247" s="2">
        <v>3624000</v>
      </c>
      <c r="C247" s="2">
        <v>3728000</v>
      </c>
      <c r="D247" s="2">
        <v>3453000</v>
      </c>
      <c r="E247" s="2">
        <v>2781000</v>
      </c>
      <c r="F247" s="2">
        <v>3308000</v>
      </c>
    </row>
    <row r="248" spans="1:7" x14ac:dyDescent="0.25">
      <c r="A248" s="4" t="s">
        <v>1</v>
      </c>
      <c r="B248" s="2">
        <v>4191000</v>
      </c>
      <c r="C248" s="2">
        <v>4475000</v>
      </c>
      <c r="D248" s="2">
        <v>4240000</v>
      </c>
      <c r="E248" s="2">
        <v>3953000</v>
      </c>
      <c r="F248" s="2">
        <v>3568000</v>
      </c>
    </row>
    <row r="249" spans="1:7" x14ac:dyDescent="0.25">
      <c r="A249" s="4" t="s">
        <v>2</v>
      </c>
      <c r="B249" s="2">
        <v>2363000</v>
      </c>
      <c r="C249" s="2">
        <v>2599000</v>
      </c>
      <c r="D249" s="2">
        <v>2722000</v>
      </c>
      <c r="E249" s="2">
        <v>2802000</v>
      </c>
      <c r="F249" s="2">
        <v>2690000</v>
      </c>
    </row>
    <row r="250" spans="1:7" x14ac:dyDescent="0.25">
      <c r="A250" s="4" t="s">
        <v>25</v>
      </c>
      <c r="B250" s="2">
        <v>321000</v>
      </c>
      <c r="C250" s="2">
        <v>593000</v>
      </c>
      <c r="D250" s="2">
        <v>674000</v>
      </c>
      <c r="E250" s="2">
        <v>467000</v>
      </c>
      <c r="F250" s="2">
        <v>619000</v>
      </c>
    </row>
    <row r="251" spans="1:7" x14ac:dyDescent="0.25">
      <c r="A251" s="4" t="s">
        <v>24</v>
      </c>
      <c r="B251" s="2">
        <v>210000</v>
      </c>
      <c r="C251" s="2">
        <v>428000</v>
      </c>
      <c r="D251" s="2">
        <v>378000</v>
      </c>
      <c r="E251" s="2">
        <v>285000</v>
      </c>
      <c r="F251" s="2">
        <v>473000</v>
      </c>
    </row>
    <row r="252" spans="1:7" x14ac:dyDescent="0.25">
      <c r="A252" s="4" t="s">
        <v>13</v>
      </c>
      <c r="B252" s="2">
        <v>1786000</v>
      </c>
      <c r="C252" s="2">
        <v>1822000</v>
      </c>
      <c r="D252" s="2">
        <v>1480000</v>
      </c>
      <c r="E252" s="2">
        <v>1122000</v>
      </c>
      <c r="F252" s="2">
        <v>848000</v>
      </c>
    </row>
    <row r="253" spans="1:7" x14ac:dyDescent="0.25">
      <c r="A253" s="5" t="s">
        <v>9</v>
      </c>
      <c r="B253" s="2">
        <v>354000</v>
      </c>
      <c r="C253" s="2">
        <v>270000</v>
      </c>
      <c r="D253" s="2">
        <v>149000</v>
      </c>
      <c r="E253" s="2">
        <v>490000</v>
      </c>
      <c r="F253" s="2">
        <v>443000</v>
      </c>
    </row>
    <row r="254" spans="1:7" x14ac:dyDescent="0.25">
      <c r="A254" s="5" t="s">
        <v>10</v>
      </c>
      <c r="B254" s="2">
        <v>62000</v>
      </c>
      <c r="C254" s="2">
        <v>38000</v>
      </c>
      <c r="D254" s="2">
        <v>58000</v>
      </c>
      <c r="E254" s="2">
        <v>41000</v>
      </c>
      <c r="F254" s="2">
        <v>79000</v>
      </c>
    </row>
    <row r="255" spans="1:7" x14ac:dyDescent="0.25">
      <c r="A255" s="5" t="s">
        <v>32</v>
      </c>
      <c r="B255" s="2">
        <v>855000</v>
      </c>
      <c r="C255" s="2">
        <v>652000</v>
      </c>
      <c r="D255" s="2">
        <v>803000</v>
      </c>
      <c r="E255" s="2">
        <v>1161000</v>
      </c>
      <c r="F255" s="2">
        <v>1080000</v>
      </c>
    </row>
    <row r="256" spans="1:7" x14ac:dyDescent="0.25">
      <c r="A256" s="5" t="s">
        <v>31</v>
      </c>
      <c r="B256" s="2">
        <v>1828000</v>
      </c>
      <c r="C256" s="2">
        <v>1876000</v>
      </c>
      <c r="D256" s="2">
        <v>1518000</v>
      </c>
      <c r="E256" s="2">
        <v>1151000</v>
      </c>
      <c r="F256" s="2">
        <v>878000</v>
      </c>
    </row>
    <row r="257" spans="1:8" x14ac:dyDescent="0.25">
      <c r="A257" s="4" t="s">
        <v>26</v>
      </c>
      <c r="B257" s="11">
        <f>B250/B247</f>
        <v>8.8576158940397345E-2</v>
      </c>
      <c r="C257" s="11">
        <f>C250/C247</f>
        <v>0.15906652360515022</v>
      </c>
      <c r="D257" s="11">
        <f>D250/D247</f>
        <v>0.19519258615696497</v>
      </c>
      <c r="E257" s="11">
        <f>E250/E247</f>
        <v>0.16792520676015821</v>
      </c>
      <c r="F257" s="11">
        <f>F250/F247</f>
        <v>0.18712212817412333</v>
      </c>
    </row>
    <row r="258" spans="1:8" x14ac:dyDescent="0.25">
      <c r="A258" s="4" t="s">
        <v>14</v>
      </c>
      <c r="B258" s="11">
        <f>B251/B247</f>
        <v>5.7947019867549666E-2</v>
      </c>
      <c r="C258" s="11">
        <f>C251/C247</f>
        <v>0.1148068669527897</v>
      </c>
      <c r="D258" s="11">
        <f>D251/D247</f>
        <v>0.10947002606429192</v>
      </c>
      <c r="E258" s="11">
        <f>E251/E247</f>
        <v>0.10248112189859762</v>
      </c>
      <c r="F258" s="11">
        <f>F251/F247</f>
        <v>0.14298669891172913</v>
      </c>
    </row>
    <row r="259" spans="1:8" x14ac:dyDescent="0.25">
      <c r="A259" s="4" t="s">
        <v>18</v>
      </c>
      <c r="B259" s="11">
        <f>B252/B247</f>
        <v>0.49282560706401768</v>
      </c>
      <c r="C259" s="11">
        <f>C252/C247</f>
        <v>0.48873390557939916</v>
      </c>
      <c r="D259" s="11">
        <f>D252/D247</f>
        <v>0.4286128004633652</v>
      </c>
      <c r="E259" s="11">
        <f>E252/E247</f>
        <v>0.40345199568500539</v>
      </c>
      <c r="F259" s="11">
        <f>F252/F247</f>
        <v>0.25634824667472794</v>
      </c>
    </row>
    <row r="260" spans="1:8" x14ac:dyDescent="0.25">
      <c r="A260" s="4" t="s">
        <v>6</v>
      </c>
      <c r="B260" s="9">
        <f>-B250/B254</f>
        <v>-5.17741935483871</v>
      </c>
      <c r="C260" s="9">
        <f>-C250/C254</f>
        <v>-15.605263157894736</v>
      </c>
      <c r="D260" s="9">
        <f>-D250/D254</f>
        <v>-11.620689655172415</v>
      </c>
      <c r="E260" s="9">
        <f>-E250/E254</f>
        <v>-11.390243902439025</v>
      </c>
      <c r="F260" s="9">
        <f>-F250/F254</f>
        <v>-7.8354430379746836</v>
      </c>
    </row>
    <row r="261" spans="1:8" x14ac:dyDescent="0.25">
      <c r="A261" s="4" t="s">
        <v>30</v>
      </c>
      <c r="B261" s="12">
        <f xml:space="preserve"> B251/B248</f>
        <v>5.0107372942018613E-2</v>
      </c>
      <c r="C261" s="12">
        <f xml:space="preserve"> C251/C248</f>
        <v>9.5642458100558658E-2</v>
      </c>
      <c r="D261" s="12">
        <f xml:space="preserve"> D251/D248</f>
        <v>8.9150943396226409E-2</v>
      </c>
      <c r="E261" s="12">
        <f xml:space="preserve"> E251/E248</f>
        <v>7.2097141411586144E-2</v>
      </c>
      <c r="F261" s="12">
        <f xml:space="preserve"> F251/F248</f>
        <v>0.13256726457399104</v>
      </c>
    </row>
    <row r="262" spans="1:8" x14ac:dyDescent="0.25">
      <c r="A262" s="4" t="s">
        <v>7</v>
      </c>
      <c r="B262" s="11">
        <f>B253/B248</f>
        <v>8.4466714387974234E-2</v>
      </c>
      <c r="C262" s="11">
        <f>C253/C248</f>
        <v>6.0335195530726256E-2</v>
      </c>
      <c r="D262" s="11">
        <f>D253/D248</f>
        <v>3.5141509433962263E-2</v>
      </c>
      <c r="E262" s="11">
        <f>E253/E248</f>
        <v>0.12395648874272704</v>
      </c>
      <c r="F262" s="11">
        <f>F253/F248</f>
        <v>0.12415919282511211</v>
      </c>
    </row>
    <row r="263" spans="1:8" x14ac:dyDescent="0.25">
      <c r="A263" s="13" t="s">
        <v>33</v>
      </c>
      <c r="B263" s="9">
        <f>B255/B256</f>
        <v>0.46772428884026257</v>
      </c>
      <c r="C263" s="9">
        <f t="shared" ref="C263:F263" si="16">C255/C256</f>
        <v>0.34754797441364604</v>
      </c>
      <c r="D263" s="9">
        <f t="shared" si="16"/>
        <v>0.52898550724637683</v>
      </c>
      <c r="E263" s="9">
        <f t="shared" si="16"/>
        <v>1.0086880973066898</v>
      </c>
      <c r="F263" s="9">
        <f t="shared" si="16"/>
        <v>1.2300683371298406</v>
      </c>
    </row>
    <row r="264" spans="1:8" x14ac:dyDescent="0.25">
      <c r="A264" s="13" t="s">
        <v>7</v>
      </c>
      <c r="B264" s="11">
        <f>B253/B248</f>
        <v>8.4466714387974234E-2</v>
      </c>
      <c r="C264" s="11">
        <f>C253/C248</f>
        <v>6.0335195530726256E-2</v>
      </c>
      <c r="D264" s="11">
        <f>D253/D248</f>
        <v>3.5141509433962263E-2</v>
      </c>
      <c r="E264" s="11">
        <f>E253/E248</f>
        <v>0.12395648874272704</v>
      </c>
      <c r="F264" s="11">
        <f>F253/F248</f>
        <v>0.12415919282511211</v>
      </c>
    </row>
    <row r="267" spans="1:8" ht="15" x14ac:dyDescent="0.25">
      <c r="A267" s="3" t="s">
        <v>52</v>
      </c>
      <c r="B267" s="10"/>
      <c r="C267" s="10"/>
      <c r="D267" s="10"/>
      <c r="E267" s="10"/>
      <c r="F267" s="10"/>
      <c r="G267" s="6"/>
      <c r="H267" s="6"/>
    </row>
    <row r="268" spans="1:8" x14ac:dyDescent="0.25">
      <c r="B268" s="8">
        <v>2023</v>
      </c>
      <c r="C268" s="8">
        <v>2022</v>
      </c>
      <c r="D268" s="8">
        <v>2021</v>
      </c>
      <c r="E268" s="8">
        <v>2020</v>
      </c>
      <c r="F268" s="8">
        <v>2019</v>
      </c>
    </row>
    <row r="269" spans="1:8" x14ac:dyDescent="0.25">
      <c r="A269" s="4" t="s">
        <v>0</v>
      </c>
      <c r="B269" s="2">
        <v>14933000</v>
      </c>
      <c r="C269" s="2">
        <v>16025000</v>
      </c>
      <c r="D269" s="2">
        <v>15435000</v>
      </c>
      <c r="E269" s="2">
        <v>14577000</v>
      </c>
      <c r="F269" s="2">
        <v>10745000</v>
      </c>
    </row>
    <row r="270" spans="1:8" x14ac:dyDescent="0.25">
      <c r="A270" s="4" t="s">
        <v>1</v>
      </c>
      <c r="B270" s="2">
        <v>7029000</v>
      </c>
      <c r="C270" s="2">
        <v>6666000</v>
      </c>
      <c r="D270" s="2">
        <v>7744000</v>
      </c>
      <c r="E270" s="2">
        <v>7361000</v>
      </c>
      <c r="F270" s="2">
        <v>5948000</v>
      </c>
    </row>
    <row r="271" spans="1:8" x14ac:dyDescent="0.25">
      <c r="A271" s="4" t="s">
        <v>2</v>
      </c>
      <c r="B271" s="2">
        <v>4490000</v>
      </c>
      <c r="C271" s="2">
        <v>4225000</v>
      </c>
      <c r="D271" s="2">
        <v>5059000</v>
      </c>
      <c r="E271" s="2">
        <v>4537000</v>
      </c>
      <c r="F271" s="2">
        <v>3337000</v>
      </c>
    </row>
    <row r="272" spans="1:8" x14ac:dyDescent="0.25">
      <c r="A272" s="4" t="s">
        <v>25</v>
      </c>
      <c r="B272" s="2">
        <v>505000</v>
      </c>
      <c r="C272" s="2">
        <v>503000</v>
      </c>
      <c r="D272" s="2">
        <v>0</v>
      </c>
      <c r="E272" s="2">
        <v>526000</v>
      </c>
      <c r="F272" s="2">
        <v>543000</v>
      </c>
    </row>
    <row r="273" spans="1:6" x14ac:dyDescent="0.25">
      <c r="A273" s="4" t="s">
        <v>24</v>
      </c>
      <c r="B273" s="2">
        <v>264000</v>
      </c>
      <c r="C273" s="2">
        <v>116000</v>
      </c>
      <c r="D273" s="2">
        <v>194000</v>
      </c>
      <c r="E273" s="2">
        <v>255000</v>
      </c>
      <c r="F273" s="2">
        <v>413000</v>
      </c>
    </row>
    <row r="274" spans="1:6" x14ac:dyDescent="0.25">
      <c r="A274" s="4" t="s">
        <v>13</v>
      </c>
      <c r="B274" s="2">
        <v>-28000</v>
      </c>
      <c r="C274" s="2">
        <v>168000</v>
      </c>
      <c r="D274" s="2">
        <v>372000</v>
      </c>
      <c r="E274" s="2">
        <v>168000</v>
      </c>
      <c r="F274" s="2">
        <v>72000</v>
      </c>
    </row>
    <row r="275" spans="1:6" x14ac:dyDescent="0.25">
      <c r="A275" s="5" t="s">
        <v>9</v>
      </c>
      <c r="B275" s="2">
        <v>2539000</v>
      </c>
      <c r="C275" s="2">
        <v>2441000</v>
      </c>
      <c r="D275" s="2">
        <v>2685000</v>
      </c>
      <c r="E275" s="2">
        <v>2824000</v>
      </c>
      <c r="F275" s="2">
        <v>2611000</v>
      </c>
    </row>
    <row r="276" spans="1:6" x14ac:dyDescent="0.25">
      <c r="A276" s="5" t="s">
        <v>10</v>
      </c>
      <c r="B276" s="2">
        <v>90000</v>
      </c>
      <c r="C276" s="2">
        <v>82000</v>
      </c>
      <c r="D276" s="2">
        <v>150000</v>
      </c>
      <c r="E276" s="2">
        <v>190000</v>
      </c>
      <c r="F276" s="2">
        <v>106000</v>
      </c>
    </row>
    <row r="277" spans="1:6" x14ac:dyDescent="0.25">
      <c r="A277" s="5" t="s">
        <v>32</v>
      </c>
      <c r="B277" s="2">
        <v>1491000</v>
      </c>
      <c r="C277" s="2">
        <v>939000</v>
      </c>
      <c r="D277" s="2">
        <v>1303000</v>
      </c>
      <c r="E277" s="2">
        <v>1058000</v>
      </c>
      <c r="F277" s="2">
        <v>1073000</v>
      </c>
    </row>
    <row r="278" spans="1:6" x14ac:dyDescent="0.25">
      <c r="A278" s="5" t="s">
        <v>31</v>
      </c>
      <c r="B278" s="2">
        <v>2539000</v>
      </c>
      <c r="C278" s="2">
        <v>2441000</v>
      </c>
      <c r="D278" s="2">
        <v>2685000</v>
      </c>
      <c r="E278" s="2">
        <v>2824000</v>
      </c>
      <c r="F278" s="2">
        <v>2611000</v>
      </c>
    </row>
    <row r="279" spans="1:6" x14ac:dyDescent="0.25">
      <c r="A279" s="4" t="s">
        <v>26</v>
      </c>
      <c r="B279" s="11">
        <f>B272/B269</f>
        <v>3.3817719145516643E-2</v>
      </c>
      <c r="C279" s="11">
        <f>C272/C269</f>
        <v>3.1388455538221526E-2</v>
      </c>
      <c r="D279" s="11">
        <f>D272/D269</f>
        <v>0</v>
      </c>
      <c r="E279" s="11">
        <f>E272/E269</f>
        <v>3.6084242299512931E-2</v>
      </c>
      <c r="F279" s="11">
        <f>F272/F269</f>
        <v>5.0535132619823175E-2</v>
      </c>
    </row>
    <row r="280" spans="1:6" x14ac:dyDescent="0.25">
      <c r="A280" s="4" t="s">
        <v>14</v>
      </c>
      <c r="B280" s="11">
        <f>B273/B269</f>
        <v>1.7678966048349294E-2</v>
      </c>
      <c r="C280" s="11">
        <f>C273/C269</f>
        <v>7.238689547581903E-3</v>
      </c>
      <c r="D280" s="11">
        <f>D273/D269</f>
        <v>1.2568837058632976E-2</v>
      </c>
      <c r="E280" s="11">
        <f>E273/E269</f>
        <v>1.7493311380942581E-2</v>
      </c>
      <c r="F280" s="11">
        <f>F273/F269</f>
        <v>3.8436482084690554E-2</v>
      </c>
    </row>
    <row r="281" spans="1:6" x14ac:dyDescent="0.25">
      <c r="A281" s="4" t="s">
        <v>18</v>
      </c>
      <c r="B281" s="11">
        <f>B274/B269</f>
        <v>-1.875041853612804E-3</v>
      </c>
      <c r="C281" s="11">
        <f>C274/C269</f>
        <v>1.0483619344773791E-2</v>
      </c>
      <c r="D281" s="11">
        <f>D274/D269</f>
        <v>2.4101068999028183E-2</v>
      </c>
      <c r="E281" s="11">
        <f>E274/E269</f>
        <v>1.1525005145091582E-2</v>
      </c>
      <c r="F281" s="11">
        <f>F274/F269</f>
        <v>6.7007910656119128E-3</v>
      </c>
    </row>
    <row r="282" spans="1:6" x14ac:dyDescent="0.25">
      <c r="A282" s="4" t="s">
        <v>6</v>
      </c>
      <c r="B282" s="9">
        <f>-B272/B276</f>
        <v>-5.6111111111111107</v>
      </c>
      <c r="C282" s="9">
        <f>-C272/C276</f>
        <v>-6.1341463414634143</v>
      </c>
      <c r="D282" s="9">
        <f>-D272/D276</f>
        <v>0</v>
      </c>
      <c r="E282" s="9">
        <f>-E272/E276</f>
        <v>-2.7684210526315791</v>
      </c>
      <c r="F282" s="9">
        <f>-F272/F276</f>
        <v>-5.1226415094339623</v>
      </c>
    </row>
    <row r="283" spans="1:6" x14ac:dyDescent="0.25">
      <c r="A283" s="4" t="s">
        <v>30</v>
      </c>
      <c r="B283" s="12">
        <f xml:space="preserve"> B273/B270</f>
        <v>3.7558685446009391E-2</v>
      </c>
      <c r="C283" s="12">
        <f xml:space="preserve"> C273/C270</f>
        <v>1.74017401740174E-2</v>
      </c>
      <c r="D283" s="12">
        <f xml:space="preserve"> D273/D270</f>
        <v>2.5051652892561983E-2</v>
      </c>
      <c r="E283" s="12">
        <f xml:space="preserve"> E273/E270</f>
        <v>3.4642032332563508E-2</v>
      </c>
      <c r="F283" s="12">
        <f xml:space="preserve"> F273/F270</f>
        <v>6.9435104236718226E-2</v>
      </c>
    </row>
    <row r="284" spans="1:6" x14ac:dyDescent="0.25">
      <c r="A284" s="4" t="s">
        <v>7</v>
      </c>
      <c r="B284" s="11">
        <f>B275/B270</f>
        <v>0.36121781192203728</v>
      </c>
      <c r="C284" s="11">
        <f>C275/C270</f>
        <v>0.36618661866186619</v>
      </c>
      <c r="D284" s="11">
        <f>D275/D270</f>
        <v>0.34672004132231404</v>
      </c>
      <c r="E284" s="11">
        <f>E275/E270</f>
        <v>0.38364352669474255</v>
      </c>
      <c r="F284" s="11">
        <f>F275/F270</f>
        <v>0.43897108271687962</v>
      </c>
    </row>
    <row r="285" spans="1:6" x14ac:dyDescent="0.25">
      <c r="A285" s="13" t="s">
        <v>33</v>
      </c>
      <c r="B285" s="9">
        <f>B277/B278</f>
        <v>0.58723907050019697</v>
      </c>
      <c r="C285" s="9">
        <f t="shared" ref="C285:F285" si="17">C277/C278</f>
        <v>0.38467841048750512</v>
      </c>
      <c r="D285" s="9">
        <f t="shared" si="17"/>
        <v>0.48528864059590315</v>
      </c>
      <c r="E285" s="9">
        <f t="shared" si="17"/>
        <v>0.37464589235127477</v>
      </c>
      <c r="F285" s="9">
        <f t="shared" si="17"/>
        <v>0.41095365760245117</v>
      </c>
    </row>
    <row r="286" spans="1:6" x14ac:dyDescent="0.25">
      <c r="A286" s="13" t="s">
        <v>7</v>
      </c>
      <c r="B286" s="11">
        <f>B275/B270</f>
        <v>0.36121781192203728</v>
      </c>
      <c r="C286" s="11">
        <f>C275/C270</f>
        <v>0.36618661866186619</v>
      </c>
      <c r="D286" s="11">
        <f>D275/D270</f>
        <v>0.34672004132231404</v>
      </c>
      <c r="E286" s="11">
        <f>E275/E270</f>
        <v>0.38364352669474255</v>
      </c>
      <c r="F286" s="11">
        <f>F275/F270</f>
        <v>0.43897108271687962</v>
      </c>
    </row>
  </sheetData>
  <hyperlinks>
    <hyperlink ref="H44" r:id="rId1" xr:uid="{E9768873-0A63-4F74-BA26-EE8B7293A8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203C-F021-4178-95D6-38ABC9D05E39}">
  <dimension ref="A1:V61"/>
  <sheetViews>
    <sheetView showGridLines="0" tabSelected="1" workbookViewId="0"/>
  </sheetViews>
  <sheetFormatPr defaultColWidth="12.7109375" defaultRowHeight="11.25" x14ac:dyDescent="0.25"/>
  <cols>
    <col min="1" max="1" width="16.7109375" style="15" bestFit="1" customWidth="1"/>
    <col min="2" max="2" width="12.7109375" style="15"/>
    <col min="3" max="12" width="12.7109375" style="2"/>
    <col min="13" max="20" width="12.7109375" style="12"/>
    <col min="21" max="16384" width="12.7109375" style="15"/>
  </cols>
  <sheetData>
    <row r="1" spans="1:22" s="14" customFormat="1" ht="22.5" x14ac:dyDescent="0.25">
      <c r="A1" s="14" t="s">
        <v>53</v>
      </c>
      <c r="B1" s="14" t="s">
        <v>54</v>
      </c>
      <c r="C1" s="16" t="s">
        <v>0</v>
      </c>
      <c r="D1" s="16" t="s">
        <v>1</v>
      </c>
      <c r="E1" s="16" t="s">
        <v>2</v>
      </c>
      <c r="F1" s="16" t="s">
        <v>56</v>
      </c>
      <c r="G1" s="16" t="s">
        <v>4</v>
      </c>
      <c r="H1" s="16" t="s">
        <v>13</v>
      </c>
      <c r="I1" s="16" t="s">
        <v>9</v>
      </c>
      <c r="J1" s="16" t="s">
        <v>10</v>
      </c>
      <c r="K1" s="16" t="s">
        <v>32</v>
      </c>
      <c r="L1" s="16" t="s">
        <v>31</v>
      </c>
      <c r="M1" s="17" t="s">
        <v>55</v>
      </c>
      <c r="N1" s="17" t="s">
        <v>57</v>
      </c>
      <c r="O1" s="17" t="s">
        <v>18</v>
      </c>
      <c r="P1" s="17" t="s">
        <v>58</v>
      </c>
      <c r="Q1" s="17" t="s">
        <v>59</v>
      </c>
      <c r="R1" s="17" t="s">
        <v>60</v>
      </c>
      <c r="S1" s="17" t="s">
        <v>61</v>
      </c>
      <c r="T1" s="17" t="s">
        <v>60</v>
      </c>
    </row>
    <row r="2" spans="1:22" x14ac:dyDescent="0.25">
      <c r="A2" s="15" t="s">
        <v>20</v>
      </c>
      <c r="B2" s="15">
        <v>2023</v>
      </c>
      <c r="C2" s="2">
        <v>1633000</v>
      </c>
      <c r="D2" s="2">
        <v>3173000</v>
      </c>
      <c r="E2" s="2">
        <v>2616000</v>
      </c>
      <c r="F2" s="2">
        <v>-88000</v>
      </c>
      <c r="G2" s="2">
        <v>-228000</v>
      </c>
      <c r="H2" s="2">
        <v>-54500</v>
      </c>
      <c r="I2" s="2">
        <v>902000</v>
      </c>
      <c r="J2" s="2">
        <v>155000</v>
      </c>
      <c r="K2" s="2">
        <v>1069000</v>
      </c>
      <c r="L2" s="2">
        <v>923000</v>
      </c>
      <c r="M2" s="12">
        <v>-5.3888548683404779E-2</v>
      </c>
      <c r="N2" s="12">
        <v>-0.13962033067973056</v>
      </c>
      <c r="O2" s="12">
        <v>-3.3374157991426824E-2</v>
      </c>
      <c r="P2" s="12">
        <v>0.56774193548387097</v>
      </c>
      <c r="Q2" s="12">
        <v>-7.1856287425149698E-2</v>
      </c>
      <c r="R2" s="12">
        <v>0.28427355814686417</v>
      </c>
      <c r="S2" s="12">
        <v>1.1581798483206933</v>
      </c>
      <c r="T2" s="12">
        <v>0.28427355814686417</v>
      </c>
      <c r="V2" s="15" t="s">
        <v>53</v>
      </c>
    </row>
    <row r="3" spans="1:22" x14ac:dyDescent="0.25">
      <c r="A3" s="15" t="s">
        <v>20</v>
      </c>
      <c r="B3" s="15">
        <v>2022</v>
      </c>
      <c r="C3" s="2">
        <v>1382000</v>
      </c>
      <c r="D3" s="2">
        <v>3467000</v>
      </c>
      <c r="E3" s="2">
        <v>2694000</v>
      </c>
      <c r="F3" s="2">
        <v>-107000</v>
      </c>
      <c r="G3" s="2">
        <v>-529000</v>
      </c>
      <c r="H3" s="2">
        <v>-72000</v>
      </c>
      <c r="I3" s="2">
        <v>753000</v>
      </c>
      <c r="J3" s="2">
        <v>171000</v>
      </c>
      <c r="K3" s="2">
        <v>1196000</v>
      </c>
      <c r="L3" s="2">
        <v>773000</v>
      </c>
      <c r="M3" s="12">
        <v>-7.7424023154848046E-2</v>
      </c>
      <c r="N3" s="12">
        <v>-0.38277858176555718</v>
      </c>
      <c r="O3" s="12">
        <v>-5.2098408104196817E-2</v>
      </c>
      <c r="P3" s="12">
        <v>0.6257309941520468</v>
      </c>
      <c r="Q3" s="12">
        <v>-0.15258148254975484</v>
      </c>
      <c r="R3" s="12">
        <v>0.21719065474473609</v>
      </c>
      <c r="S3" s="12">
        <v>1.5472186287192755</v>
      </c>
      <c r="T3" s="12">
        <v>0.21719065474473609</v>
      </c>
      <c r="V3" s="15" t="s">
        <v>54</v>
      </c>
    </row>
    <row r="4" spans="1:22" x14ac:dyDescent="0.25">
      <c r="A4" s="15" t="s">
        <v>20</v>
      </c>
      <c r="B4" s="15">
        <v>2021</v>
      </c>
      <c r="C4" s="2">
        <v>1095000</v>
      </c>
      <c r="D4" s="2">
        <v>2843000</v>
      </c>
      <c r="E4" s="2">
        <v>2182000</v>
      </c>
      <c r="F4" s="2">
        <v>-63000</v>
      </c>
      <c r="G4" s="2">
        <v>-192000</v>
      </c>
      <c r="H4" s="2">
        <v>13200</v>
      </c>
      <c r="I4" s="2">
        <v>642000</v>
      </c>
      <c r="J4" s="2">
        <v>155000</v>
      </c>
      <c r="K4" s="2">
        <v>1169000</v>
      </c>
      <c r="L4" s="2">
        <v>660000</v>
      </c>
      <c r="M4" s="12">
        <v>-5.7534246575342465E-2</v>
      </c>
      <c r="N4" s="12">
        <v>-0.17534246575342466</v>
      </c>
      <c r="O4" s="12">
        <v>1.2054794520547946E-2</v>
      </c>
      <c r="P4" s="12">
        <v>0.40645161290322579</v>
      </c>
      <c r="Q4" s="12">
        <v>-6.7534294759057339E-2</v>
      </c>
      <c r="R4" s="12">
        <v>0.22581779810059796</v>
      </c>
      <c r="S4" s="12">
        <v>1.7712121212121212</v>
      </c>
      <c r="T4" s="12">
        <v>0.22581779810059796</v>
      </c>
      <c r="V4" s="15" t="s">
        <v>0</v>
      </c>
    </row>
    <row r="5" spans="1:22" x14ac:dyDescent="0.25">
      <c r="A5" s="15" t="s">
        <v>20</v>
      </c>
      <c r="B5" s="15">
        <v>2020</v>
      </c>
      <c r="C5" s="2">
        <v>612000</v>
      </c>
      <c r="D5" s="2">
        <v>2795000</v>
      </c>
      <c r="E5" s="2">
        <v>1991000</v>
      </c>
      <c r="F5" s="2">
        <v>-253000</v>
      </c>
      <c r="G5" s="2">
        <v>-419000</v>
      </c>
      <c r="H5" s="2">
        <v>-358700</v>
      </c>
      <c r="I5" s="2">
        <v>788000</v>
      </c>
      <c r="J5" s="2">
        <v>103000</v>
      </c>
      <c r="K5" s="2">
        <v>1065000</v>
      </c>
      <c r="L5" s="2">
        <v>804000</v>
      </c>
      <c r="M5" s="12">
        <v>-0.41339869281045749</v>
      </c>
      <c r="N5" s="12">
        <v>-0.684640522875817</v>
      </c>
      <c r="O5" s="12">
        <v>-0.58611111111111114</v>
      </c>
      <c r="P5" s="12">
        <v>2.4563106796116503</v>
      </c>
      <c r="Q5" s="12">
        <v>-0.14991055456171734</v>
      </c>
      <c r="R5" s="12">
        <v>0.28193202146690521</v>
      </c>
      <c r="S5" s="12">
        <v>1.3246268656716418</v>
      </c>
      <c r="T5" s="12">
        <v>0.28193202146690521</v>
      </c>
      <c r="V5" s="15" t="s">
        <v>64</v>
      </c>
    </row>
    <row r="6" spans="1:22" x14ac:dyDescent="0.25">
      <c r="A6" s="15" t="s">
        <v>20</v>
      </c>
      <c r="B6" s="15">
        <v>2019</v>
      </c>
      <c r="C6" s="2">
        <v>981000</v>
      </c>
      <c r="D6" s="2">
        <v>2231000</v>
      </c>
      <c r="E6" s="2">
        <v>1902000</v>
      </c>
      <c r="F6" s="2">
        <v>0</v>
      </c>
      <c r="G6" s="2">
        <v>-126000</v>
      </c>
      <c r="H6" s="2">
        <v>-101100</v>
      </c>
      <c r="I6" s="2">
        <v>316000</v>
      </c>
      <c r="J6" s="2">
        <v>67000</v>
      </c>
      <c r="K6" s="2">
        <v>936000</v>
      </c>
      <c r="L6" s="2">
        <v>330000</v>
      </c>
      <c r="M6" s="12">
        <v>0</v>
      </c>
      <c r="N6" s="12">
        <v>-0.12844036697247707</v>
      </c>
      <c r="O6" s="12">
        <v>-0.10305810397553516</v>
      </c>
      <c r="P6" s="12">
        <v>0</v>
      </c>
      <c r="Q6" s="12">
        <v>-5.6476916181084719E-2</v>
      </c>
      <c r="R6" s="12">
        <v>0.14164051994621246</v>
      </c>
      <c r="S6" s="12">
        <v>2.8363636363636364</v>
      </c>
      <c r="T6" s="12">
        <v>0.14164051994621246</v>
      </c>
      <c r="V6" s="15" t="s">
        <v>65</v>
      </c>
    </row>
    <row r="7" spans="1:22" x14ac:dyDescent="0.25">
      <c r="A7" s="15" t="s">
        <v>41</v>
      </c>
      <c r="B7" s="15">
        <v>2023</v>
      </c>
      <c r="C7" s="2">
        <v>1749000</v>
      </c>
      <c r="D7" s="2">
        <v>1898000</v>
      </c>
      <c r="E7" s="2">
        <v>1506000</v>
      </c>
      <c r="F7" s="2">
        <v>120000</v>
      </c>
      <c r="G7" s="2">
        <v>124000</v>
      </c>
      <c r="H7" s="2">
        <v>148000</v>
      </c>
      <c r="I7" s="2">
        <v>392000</v>
      </c>
      <c r="J7" s="2">
        <v>24000</v>
      </c>
      <c r="K7" s="2">
        <v>611000</v>
      </c>
      <c r="L7" s="2">
        <v>392000</v>
      </c>
      <c r="M7" s="12">
        <v>6.86106346483705E-2</v>
      </c>
      <c r="N7" s="12">
        <v>7.0897655803316181E-2</v>
      </c>
      <c r="O7" s="12">
        <v>8.4619782732990284E-2</v>
      </c>
      <c r="P7" s="12">
        <v>-5</v>
      </c>
      <c r="Q7" s="12">
        <v>6.5331928345626969E-2</v>
      </c>
      <c r="R7" s="12">
        <v>0.2065331928345627</v>
      </c>
      <c r="S7" s="12">
        <v>1.5586734693877551</v>
      </c>
      <c r="T7" s="12">
        <v>0.2065331928345627</v>
      </c>
      <c r="V7" s="15" t="s">
        <v>66</v>
      </c>
    </row>
    <row r="8" spans="1:22" x14ac:dyDescent="0.25">
      <c r="A8" s="15" t="s">
        <v>41</v>
      </c>
      <c r="B8" s="15">
        <v>2022</v>
      </c>
      <c r="C8" s="2">
        <v>1618000</v>
      </c>
      <c r="D8" s="2">
        <v>1979000</v>
      </c>
      <c r="E8" s="2">
        <v>1491000</v>
      </c>
      <c r="F8" s="2">
        <v>134000</v>
      </c>
      <c r="G8" s="2">
        <v>140000</v>
      </c>
      <c r="H8" s="2">
        <v>152100</v>
      </c>
      <c r="I8" s="2">
        <v>488000</v>
      </c>
      <c r="J8" s="2">
        <v>18000</v>
      </c>
      <c r="K8" s="2">
        <v>628000</v>
      </c>
      <c r="L8" s="2">
        <v>488000</v>
      </c>
      <c r="M8" s="12">
        <v>8.2818294190358466E-2</v>
      </c>
      <c r="N8" s="12">
        <v>8.6526576019777507E-2</v>
      </c>
      <c r="O8" s="12">
        <v>9.4004944375772559E-2</v>
      </c>
      <c r="P8" s="12">
        <v>-7.4444444444444446</v>
      </c>
      <c r="Q8" s="12">
        <v>7.0742799393633149E-2</v>
      </c>
      <c r="R8" s="12">
        <v>0.24658918645780697</v>
      </c>
      <c r="S8" s="12">
        <v>1.2868852459016393</v>
      </c>
      <c r="T8" s="12">
        <v>0.24658918645780697</v>
      </c>
      <c r="V8" s="15" t="s">
        <v>67</v>
      </c>
    </row>
    <row r="9" spans="1:22" x14ac:dyDescent="0.25">
      <c r="A9" s="15" t="s">
        <v>41</v>
      </c>
      <c r="B9" s="15">
        <v>2021</v>
      </c>
      <c r="C9" s="2">
        <v>1405000</v>
      </c>
      <c r="D9" s="2">
        <v>1734000</v>
      </c>
      <c r="E9" s="2">
        <v>1323000</v>
      </c>
      <c r="F9" s="2">
        <v>112000</v>
      </c>
      <c r="G9" s="2">
        <v>97000</v>
      </c>
      <c r="H9" s="2">
        <v>154100</v>
      </c>
      <c r="I9" s="2">
        <v>411000</v>
      </c>
      <c r="J9" s="2">
        <v>18000</v>
      </c>
      <c r="K9" s="2">
        <v>643000</v>
      </c>
      <c r="L9" s="2">
        <v>411000</v>
      </c>
      <c r="M9" s="12">
        <v>7.9715302491103202E-2</v>
      </c>
      <c r="N9" s="12">
        <v>6.9039145907473315E-2</v>
      </c>
      <c r="O9" s="12">
        <v>0.1096797153024911</v>
      </c>
      <c r="P9" s="12">
        <v>-6.2222222222222223</v>
      </c>
      <c r="Q9" s="12">
        <v>5.5940023068050751E-2</v>
      </c>
      <c r="R9" s="12">
        <v>0.23702422145328719</v>
      </c>
      <c r="S9" s="12">
        <v>1.5644768856447688</v>
      </c>
      <c r="T9" s="12">
        <v>0.23702422145328719</v>
      </c>
      <c r="V9" s="15" t="s">
        <v>68</v>
      </c>
    </row>
    <row r="10" spans="1:22" x14ac:dyDescent="0.25">
      <c r="A10" s="15" t="s">
        <v>41</v>
      </c>
      <c r="B10" s="15">
        <v>2020</v>
      </c>
      <c r="C10" s="2">
        <v>1412000</v>
      </c>
      <c r="D10" s="2">
        <v>1701000</v>
      </c>
      <c r="E10" s="2">
        <v>1325000</v>
      </c>
      <c r="F10" s="2">
        <v>97000</v>
      </c>
      <c r="G10" s="2">
        <v>95000</v>
      </c>
      <c r="H10" s="2">
        <v>109300</v>
      </c>
      <c r="I10" s="2">
        <v>376000</v>
      </c>
      <c r="J10" s="2">
        <v>21000</v>
      </c>
      <c r="K10" s="2">
        <v>656000</v>
      </c>
      <c r="L10" s="2">
        <v>376000</v>
      </c>
      <c r="M10" s="12">
        <v>6.8696883852691223E-2</v>
      </c>
      <c r="N10" s="12">
        <v>6.7280453257790362E-2</v>
      </c>
      <c r="O10" s="12">
        <v>7.7407932011331448E-2</v>
      </c>
      <c r="P10" s="12">
        <v>-4.6190476190476186</v>
      </c>
      <c r="Q10" s="12">
        <v>5.584950029394474E-2</v>
      </c>
      <c r="R10" s="12">
        <v>0.22104644326866549</v>
      </c>
      <c r="S10" s="12">
        <v>1.7446808510638299</v>
      </c>
      <c r="T10" s="12">
        <v>0.22104644326866549</v>
      </c>
      <c r="V10" s="15" t="s">
        <v>69</v>
      </c>
    </row>
    <row r="11" spans="1:22" x14ac:dyDescent="0.25">
      <c r="A11" s="15" t="s">
        <v>41</v>
      </c>
      <c r="B11" s="15">
        <v>2019</v>
      </c>
      <c r="C11" s="2">
        <v>1545000</v>
      </c>
      <c r="D11" s="2">
        <v>1741000</v>
      </c>
      <c r="E11" s="2">
        <v>1326000</v>
      </c>
      <c r="F11" s="2">
        <v>141000</v>
      </c>
      <c r="G11" s="2">
        <v>81000</v>
      </c>
      <c r="H11" s="2">
        <v>97600</v>
      </c>
      <c r="I11" s="2">
        <v>415000</v>
      </c>
      <c r="J11" s="2">
        <v>11000</v>
      </c>
      <c r="K11" s="2">
        <v>517000</v>
      </c>
      <c r="L11" s="2">
        <v>415000</v>
      </c>
      <c r="M11" s="12">
        <v>9.1262135922330095E-2</v>
      </c>
      <c r="N11" s="12">
        <v>5.2427184466019419E-2</v>
      </c>
      <c r="O11" s="12">
        <v>6.3171521035598699E-2</v>
      </c>
      <c r="P11" s="12">
        <v>-12.818181818181818</v>
      </c>
      <c r="Q11" s="12">
        <v>4.6524985640436528E-2</v>
      </c>
      <c r="R11" s="12">
        <v>0.23836875358989087</v>
      </c>
      <c r="S11" s="12">
        <v>1.2457831325301205</v>
      </c>
      <c r="T11" s="12">
        <v>0.23836875358989087</v>
      </c>
      <c r="V11" s="15" t="s">
        <v>70</v>
      </c>
    </row>
    <row r="12" spans="1:22" x14ac:dyDescent="0.25">
      <c r="A12" s="15" t="s">
        <v>42</v>
      </c>
      <c r="B12" s="15">
        <v>2023</v>
      </c>
      <c r="C12" s="2">
        <v>420000</v>
      </c>
      <c r="D12" s="2">
        <v>8290000</v>
      </c>
      <c r="E12" s="2">
        <v>2765000</v>
      </c>
      <c r="F12" s="2">
        <v>323000</v>
      </c>
      <c r="G12" s="2">
        <v>-1038000</v>
      </c>
      <c r="H12" s="2">
        <v>240000</v>
      </c>
      <c r="I12" s="2">
        <v>5512000</v>
      </c>
      <c r="J12" s="2">
        <v>90000</v>
      </c>
      <c r="K12" s="2">
        <v>1985000</v>
      </c>
      <c r="L12" s="2">
        <v>5525000</v>
      </c>
      <c r="M12" s="12">
        <v>0.76904761904761909</v>
      </c>
      <c r="N12" s="12">
        <v>-2.4714285714285715</v>
      </c>
      <c r="O12" s="12">
        <v>0.5714285714285714</v>
      </c>
      <c r="P12" s="12">
        <v>-3.588888888888889</v>
      </c>
      <c r="Q12" s="12">
        <v>-0.12521109770808203</v>
      </c>
      <c r="R12" s="12">
        <v>0.66489746682750306</v>
      </c>
      <c r="S12" s="12">
        <v>0.35927601809954751</v>
      </c>
      <c r="T12" s="12">
        <v>0.66489746682750306</v>
      </c>
      <c r="V12" s="15" t="s">
        <v>71</v>
      </c>
    </row>
    <row r="13" spans="1:22" x14ac:dyDescent="0.25">
      <c r="A13" s="15" t="s">
        <v>42</v>
      </c>
      <c r="B13" s="15">
        <v>2022</v>
      </c>
      <c r="C13" s="2">
        <v>412000</v>
      </c>
      <c r="D13" s="2">
        <v>9910000</v>
      </c>
      <c r="E13" s="2">
        <v>3142000</v>
      </c>
      <c r="F13" s="2">
        <v>239000</v>
      </c>
      <c r="G13" s="2">
        <v>963000</v>
      </c>
      <c r="H13" s="2">
        <v>245000</v>
      </c>
      <c r="I13" s="2">
        <v>6753000</v>
      </c>
      <c r="J13" s="2">
        <v>84000</v>
      </c>
      <c r="K13" s="2">
        <v>2552000</v>
      </c>
      <c r="L13" s="2">
        <v>6768000</v>
      </c>
      <c r="M13" s="12">
        <v>0.58009708737864074</v>
      </c>
      <c r="N13" s="12">
        <v>2.337378640776699</v>
      </c>
      <c r="O13" s="12">
        <v>0.59466019417475724</v>
      </c>
      <c r="P13" s="12">
        <v>-2.8452380952380953</v>
      </c>
      <c r="Q13" s="12">
        <v>9.7174571140262359E-2</v>
      </c>
      <c r="R13" s="12">
        <v>0.68143289606458124</v>
      </c>
      <c r="S13" s="12">
        <v>0.37706855791962174</v>
      </c>
      <c r="T13" s="12">
        <v>0.68143289606458124</v>
      </c>
      <c r="V13" s="15" t="s">
        <v>31</v>
      </c>
    </row>
    <row r="14" spans="1:22" x14ac:dyDescent="0.25">
      <c r="A14" s="15" t="s">
        <v>42</v>
      </c>
      <c r="B14" s="15">
        <v>2021</v>
      </c>
      <c r="C14" s="2">
        <v>468000</v>
      </c>
      <c r="D14" s="2">
        <v>8875000</v>
      </c>
      <c r="E14" s="2">
        <v>2892000</v>
      </c>
      <c r="F14" s="2">
        <v>226000</v>
      </c>
      <c r="G14" s="2">
        <v>-1031000</v>
      </c>
      <c r="H14" s="2">
        <v>149000</v>
      </c>
      <c r="I14" s="2">
        <v>5924000</v>
      </c>
      <c r="J14" s="2">
        <v>93000</v>
      </c>
      <c r="K14" s="2">
        <v>2377000</v>
      </c>
      <c r="L14" s="2">
        <v>5983000</v>
      </c>
      <c r="M14" s="12">
        <v>0.48290598290598291</v>
      </c>
      <c r="N14" s="12">
        <v>-2.2029914529914532</v>
      </c>
      <c r="O14" s="12">
        <v>0.31837606837606836</v>
      </c>
      <c r="P14" s="12">
        <v>-2.4301075268817205</v>
      </c>
      <c r="Q14" s="12">
        <v>-0.11616901408450704</v>
      </c>
      <c r="R14" s="12">
        <v>0.66749295774647888</v>
      </c>
      <c r="S14" s="12">
        <v>0.39729232826341299</v>
      </c>
      <c r="T14" s="12">
        <v>0.66749295774647888</v>
      </c>
      <c r="V14" s="15" t="s">
        <v>72</v>
      </c>
    </row>
    <row r="15" spans="1:22" x14ac:dyDescent="0.25">
      <c r="A15" s="15" t="s">
        <v>42</v>
      </c>
      <c r="B15" s="15">
        <v>2020</v>
      </c>
      <c r="C15" s="2">
        <v>614000</v>
      </c>
      <c r="D15" s="2">
        <v>11245000</v>
      </c>
      <c r="E15" s="2">
        <v>4098000</v>
      </c>
      <c r="F15" s="2">
        <v>279000</v>
      </c>
      <c r="G15" s="2">
        <v>-1027000</v>
      </c>
      <c r="H15" s="2">
        <v>375000</v>
      </c>
      <c r="I15" s="2">
        <v>7035000</v>
      </c>
      <c r="J15" s="2">
        <v>94000</v>
      </c>
      <c r="K15" s="2">
        <v>3021000</v>
      </c>
      <c r="L15" s="2">
        <v>7147000</v>
      </c>
      <c r="M15" s="12">
        <v>0.4543973941368078</v>
      </c>
      <c r="N15" s="12">
        <v>-1.6726384364820848</v>
      </c>
      <c r="O15" s="12">
        <v>0.61074918566775249</v>
      </c>
      <c r="P15" s="12">
        <v>-2.9680851063829787</v>
      </c>
      <c r="Q15" s="12">
        <v>-9.1329479768786123E-2</v>
      </c>
      <c r="R15" s="12">
        <v>0.62561138283681639</v>
      </c>
      <c r="S15" s="12">
        <v>0.42269483699454319</v>
      </c>
      <c r="T15" s="12">
        <v>0.62561138283681639</v>
      </c>
      <c r="V15" s="15" t="s">
        <v>73</v>
      </c>
    </row>
    <row r="16" spans="1:22" x14ac:dyDescent="0.25">
      <c r="A16" s="15" t="s">
        <v>42</v>
      </c>
      <c r="B16" s="15">
        <v>2019</v>
      </c>
      <c r="C16" s="2">
        <v>904000</v>
      </c>
      <c r="D16" s="2">
        <v>12256000</v>
      </c>
      <c r="E16" s="2">
        <v>3567000</v>
      </c>
      <c r="F16" s="2">
        <v>283000</v>
      </c>
      <c r="G16" s="2">
        <v>-291000</v>
      </c>
      <c r="H16" s="2">
        <v>613000</v>
      </c>
      <c r="I16" s="2">
        <v>8478000</v>
      </c>
      <c r="J16" s="2">
        <v>128000</v>
      </c>
      <c r="K16" s="2">
        <v>3024000</v>
      </c>
      <c r="L16" s="2">
        <v>8689000</v>
      </c>
      <c r="M16" s="12">
        <v>0.31305309734513276</v>
      </c>
      <c r="N16" s="12">
        <v>-0.32190265486725661</v>
      </c>
      <c r="O16" s="12">
        <v>0.67809734513274333</v>
      </c>
      <c r="P16" s="12">
        <v>-2.2109375</v>
      </c>
      <c r="Q16" s="12">
        <v>-2.3743472584856398E-2</v>
      </c>
      <c r="R16" s="12">
        <v>0.69174281984334207</v>
      </c>
      <c r="S16" s="12">
        <v>0.34802624007365635</v>
      </c>
      <c r="T16" s="12">
        <v>0.69174281984334207</v>
      </c>
      <c r="V16" s="15" t="s">
        <v>74</v>
      </c>
    </row>
    <row r="17" spans="1:22" x14ac:dyDescent="0.25">
      <c r="A17" s="15" t="s">
        <v>43</v>
      </c>
      <c r="B17" s="15">
        <v>2023</v>
      </c>
      <c r="C17" s="2">
        <v>218234</v>
      </c>
      <c r="D17" s="2">
        <v>234837</v>
      </c>
      <c r="E17" s="2">
        <v>68800</v>
      </c>
      <c r="F17" s="2">
        <v>86204</v>
      </c>
      <c r="G17" s="2">
        <v>68219</v>
      </c>
      <c r="H17" s="2">
        <v>102229</v>
      </c>
      <c r="I17" s="2">
        <v>166037</v>
      </c>
      <c r="J17" s="2">
        <v>952</v>
      </c>
      <c r="K17" s="2">
        <v>10866</v>
      </c>
      <c r="L17" s="2">
        <v>166037</v>
      </c>
      <c r="M17" s="12">
        <v>0.39500719411274138</v>
      </c>
      <c r="N17" s="12">
        <v>0.31259565420603574</v>
      </c>
      <c r="O17" s="12">
        <v>0.46843754868627252</v>
      </c>
      <c r="P17" s="12">
        <v>-90.550420168067234</v>
      </c>
      <c r="Q17" s="12">
        <v>0.29049510937373585</v>
      </c>
      <c r="R17" s="12">
        <v>0.70703083415305079</v>
      </c>
      <c r="S17" s="12">
        <v>6.5443244578015744E-2</v>
      </c>
      <c r="T17" s="12">
        <v>0.70703083415305079</v>
      </c>
      <c r="V17" s="15" t="s">
        <v>75</v>
      </c>
    </row>
    <row r="18" spans="1:22" x14ac:dyDescent="0.25">
      <c r="A18" s="15" t="s">
        <v>43</v>
      </c>
      <c r="B18" s="15">
        <v>2022</v>
      </c>
      <c r="C18" s="2">
        <v>163847</v>
      </c>
      <c r="D18" s="2">
        <v>165778</v>
      </c>
      <c r="E18" s="2">
        <v>32384</v>
      </c>
      <c r="F18" s="2">
        <v>58960</v>
      </c>
      <c r="G18" s="2">
        <v>46739</v>
      </c>
      <c r="H18" s="2">
        <v>44982</v>
      </c>
      <c r="I18" s="2">
        <v>133394</v>
      </c>
      <c r="J18" s="2">
        <v>768</v>
      </c>
      <c r="K18" s="2">
        <v>12395</v>
      </c>
      <c r="L18" s="2">
        <v>133394</v>
      </c>
      <c r="M18" s="12">
        <v>0.35984790688874374</v>
      </c>
      <c r="N18" s="12">
        <v>0.28526002917355825</v>
      </c>
      <c r="O18" s="12">
        <v>0.2745366103743126</v>
      </c>
      <c r="P18" s="12">
        <v>-76.770833333333329</v>
      </c>
      <c r="Q18" s="12">
        <v>0.28193728962829806</v>
      </c>
      <c r="R18" s="12">
        <v>0.80465441735332799</v>
      </c>
      <c r="S18" s="12">
        <v>9.2920221299308811E-2</v>
      </c>
      <c r="T18" s="12">
        <v>0.80465441735332799</v>
      </c>
      <c r="V18" s="15" t="s">
        <v>76</v>
      </c>
    </row>
    <row r="19" spans="1:22" x14ac:dyDescent="0.25">
      <c r="A19" s="15" t="s">
        <v>43</v>
      </c>
      <c r="B19" s="15">
        <v>2021</v>
      </c>
      <c r="C19" s="2">
        <v>145826</v>
      </c>
      <c r="D19" s="2">
        <v>162341</v>
      </c>
      <c r="E19" s="2">
        <v>31633</v>
      </c>
      <c r="F19" s="2">
        <v>56205</v>
      </c>
      <c r="G19" s="2">
        <v>43822</v>
      </c>
      <c r="H19" s="2">
        <v>46578</v>
      </c>
      <c r="I19" s="2">
        <v>130708</v>
      </c>
      <c r="J19" s="2">
        <v>790</v>
      </c>
      <c r="K19" s="2">
        <v>13886</v>
      </c>
      <c r="L19" s="2">
        <v>130708</v>
      </c>
      <c r="M19" s="12">
        <v>0.38542509566195327</v>
      </c>
      <c r="N19" s="12">
        <v>0.30050882558665809</v>
      </c>
      <c r="O19" s="12">
        <v>0.31940806166252933</v>
      </c>
      <c r="P19" s="12">
        <v>-71.14556962025317</v>
      </c>
      <c r="Q19" s="12">
        <v>0.26993797007533527</v>
      </c>
      <c r="R19" s="12">
        <v>0.80514472622442879</v>
      </c>
      <c r="S19" s="12">
        <v>0.10623680264406157</v>
      </c>
      <c r="T19" s="12">
        <v>0.80514472622442879</v>
      </c>
      <c r="V19" s="15" t="s">
        <v>77</v>
      </c>
    </row>
    <row r="20" spans="1:22" x14ac:dyDescent="0.25">
      <c r="A20" s="15" t="s">
        <v>43</v>
      </c>
      <c r="B20" s="15">
        <v>2020</v>
      </c>
      <c r="C20" s="2">
        <v>126749</v>
      </c>
      <c r="D20" s="2">
        <v>141387</v>
      </c>
      <c r="E20" s="2">
        <v>31921</v>
      </c>
      <c r="F20" s="2">
        <v>49237</v>
      </c>
      <c r="G20" s="2">
        <v>38829</v>
      </c>
      <c r="H20" s="2">
        <v>39012</v>
      </c>
      <c r="I20" s="2">
        <v>109466</v>
      </c>
      <c r="J20" s="2">
        <v>848</v>
      </c>
      <c r="K20" s="2">
        <v>15022</v>
      </c>
      <c r="L20" s="2">
        <v>109466</v>
      </c>
      <c r="M20" s="12">
        <v>0.38846065846673344</v>
      </c>
      <c r="N20" s="12">
        <v>0.30634561219417905</v>
      </c>
      <c r="O20" s="12">
        <v>0.30778941056734177</v>
      </c>
      <c r="P20" s="12">
        <v>-58.0625</v>
      </c>
      <c r="Q20" s="12">
        <v>0.27462920919179273</v>
      </c>
      <c r="R20" s="12">
        <v>0.77422959678046777</v>
      </c>
      <c r="S20" s="12">
        <v>0.13722982478577822</v>
      </c>
      <c r="T20" s="12">
        <v>0.77422959678046777</v>
      </c>
      <c r="V20" s="15" t="s">
        <v>61</v>
      </c>
    </row>
    <row r="21" spans="1:22" x14ac:dyDescent="0.25">
      <c r="A21" s="15" t="s">
        <v>43</v>
      </c>
      <c r="B21" s="15">
        <v>2019</v>
      </c>
      <c r="C21" s="2">
        <v>104902</v>
      </c>
      <c r="D21" s="2">
        <v>103290</v>
      </c>
      <c r="E21" s="2">
        <v>17227</v>
      </c>
      <c r="F21" s="2">
        <v>38319</v>
      </c>
      <c r="G21" s="2">
        <v>30353</v>
      </c>
      <c r="H21" s="2">
        <v>31467</v>
      </c>
      <c r="I21" s="2">
        <v>86063</v>
      </c>
      <c r="J21" s="2">
        <v>42</v>
      </c>
      <c r="K21" s="2">
        <v>234</v>
      </c>
      <c r="L21" s="2">
        <v>86063</v>
      </c>
      <c r="M21" s="12">
        <v>0.3652837886789575</v>
      </c>
      <c r="N21" s="12">
        <v>0.28934624697336564</v>
      </c>
      <c r="O21" s="12">
        <v>0.29996568225581971</v>
      </c>
      <c r="P21" s="12">
        <v>-912.35714285714289</v>
      </c>
      <c r="Q21" s="12">
        <v>0.29386194210475358</v>
      </c>
      <c r="R21" s="12">
        <v>0.83321715558137288</v>
      </c>
      <c r="S21" s="12">
        <v>2.7189384520641857E-3</v>
      </c>
      <c r="T21" s="12">
        <v>0.83321715558137288</v>
      </c>
      <c r="V21" s="15" t="s">
        <v>77</v>
      </c>
    </row>
    <row r="22" spans="1:22" x14ac:dyDescent="0.25">
      <c r="A22" s="15" t="s">
        <v>44</v>
      </c>
      <c r="B22" s="15">
        <v>2023</v>
      </c>
      <c r="C22" s="2">
        <v>679800</v>
      </c>
      <c r="D22" s="2">
        <v>512500</v>
      </c>
      <c r="E22" s="2">
        <v>646500</v>
      </c>
      <c r="F22" s="2">
        <v>111900</v>
      </c>
      <c r="G22" s="2">
        <v>115000</v>
      </c>
      <c r="H22" s="2">
        <v>90600</v>
      </c>
      <c r="I22" s="2">
        <v>-134000</v>
      </c>
      <c r="J22" s="2">
        <v>28200</v>
      </c>
      <c r="K22" s="2">
        <v>494100</v>
      </c>
      <c r="L22" s="2">
        <v>-134000</v>
      </c>
      <c r="M22" s="12">
        <v>0.16460723742277139</v>
      </c>
      <c r="N22" s="12">
        <v>0.1691674021771109</v>
      </c>
      <c r="O22" s="12">
        <v>0.13327449249779347</v>
      </c>
      <c r="P22" s="12">
        <v>-3.9680851063829787</v>
      </c>
      <c r="Q22" s="12">
        <v>0.22439024390243903</v>
      </c>
      <c r="R22" s="12">
        <v>-0.26146341463414635</v>
      </c>
      <c r="S22" s="12">
        <v>-3.687313432835821</v>
      </c>
      <c r="T22" s="12">
        <v>-0.26146341463414635</v>
      </c>
    </row>
    <row r="23" spans="1:22" x14ac:dyDescent="0.25">
      <c r="A23" s="15" t="s">
        <v>44</v>
      </c>
      <c r="B23" s="15">
        <v>2022</v>
      </c>
      <c r="C23" s="2">
        <v>600300</v>
      </c>
      <c r="D23" s="2">
        <v>520700</v>
      </c>
      <c r="E23" s="2">
        <v>633500</v>
      </c>
      <c r="F23" s="2">
        <v>102100</v>
      </c>
      <c r="G23" s="2">
        <v>81600</v>
      </c>
      <c r="H23" s="2">
        <v>69800</v>
      </c>
      <c r="I23" s="2">
        <v>-112800</v>
      </c>
      <c r="J23" s="2">
        <v>24000</v>
      </c>
      <c r="K23" s="2">
        <v>487100</v>
      </c>
      <c r="L23" s="2">
        <v>-112800</v>
      </c>
      <c r="M23" s="12">
        <v>0.17008162585373979</v>
      </c>
      <c r="N23" s="12">
        <v>0.13593203398300849</v>
      </c>
      <c r="O23" s="12">
        <v>0.1162751957354656</v>
      </c>
      <c r="P23" s="12">
        <v>-4.2541666666666664</v>
      </c>
      <c r="Q23" s="12">
        <v>0.15671211830228537</v>
      </c>
      <c r="R23" s="12">
        <v>-0.21663145765315922</v>
      </c>
      <c r="S23" s="12">
        <v>-4.3182624113475176</v>
      </c>
      <c r="T23" s="12">
        <v>-0.21663145765315922</v>
      </c>
    </row>
    <row r="24" spans="1:22" x14ac:dyDescent="0.25">
      <c r="A24" s="15" t="s">
        <v>44</v>
      </c>
      <c r="B24" s="15">
        <v>2021</v>
      </c>
      <c r="C24" s="2">
        <v>560800</v>
      </c>
      <c r="D24" s="2">
        <v>522000</v>
      </c>
      <c r="E24" s="2">
        <v>580600</v>
      </c>
      <c r="F24" s="2">
        <v>105700</v>
      </c>
      <c r="G24" s="2">
        <v>90700</v>
      </c>
      <c r="H24" s="2">
        <v>104100</v>
      </c>
      <c r="I24" s="2">
        <v>-58600</v>
      </c>
      <c r="J24" s="2">
        <v>19100</v>
      </c>
      <c r="K24" s="2">
        <v>445800</v>
      </c>
      <c r="L24" s="2">
        <v>-58600</v>
      </c>
      <c r="M24" s="12">
        <v>0.18848074179743224</v>
      </c>
      <c r="N24" s="12">
        <v>0.16173323823109842</v>
      </c>
      <c r="O24" s="12">
        <v>0.18562767475035663</v>
      </c>
      <c r="P24" s="12">
        <v>-5.5340314136125652</v>
      </c>
      <c r="Q24" s="12">
        <v>0.17375478927203064</v>
      </c>
      <c r="R24" s="12">
        <v>-0.11226053639846743</v>
      </c>
      <c r="S24" s="12">
        <v>-7.6075085324232079</v>
      </c>
      <c r="T24" s="12">
        <v>-0.11226053639846743</v>
      </c>
    </row>
    <row r="25" spans="1:22" x14ac:dyDescent="0.25">
      <c r="A25" s="15" t="s">
        <v>44</v>
      </c>
      <c r="B25" s="15">
        <v>2020</v>
      </c>
      <c r="C25" s="2">
        <v>505100</v>
      </c>
      <c r="D25" s="2">
        <v>592200</v>
      </c>
      <c r="E25" s="2">
        <v>601000</v>
      </c>
      <c r="F25" s="2">
        <v>97100</v>
      </c>
      <c r="G25" s="2">
        <v>83600</v>
      </c>
      <c r="H25" s="2">
        <v>96300</v>
      </c>
      <c r="I25" s="2">
        <v>-8800</v>
      </c>
      <c r="J25" s="2">
        <v>21500</v>
      </c>
      <c r="K25" s="2">
        <v>452300</v>
      </c>
      <c r="L25" s="2">
        <v>-8800</v>
      </c>
      <c r="M25" s="12">
        <v>0.19223916056226489</v>
      </c>
      <c r="N25" s="12">
        <v>0.16551177984557514</v>
      </c>
      <c r="O25" s="12">
        <v>0.19065531577905365</v>
      </c>
      <c r="P25" s="12">
        <v>-4.5162790697674415</v>
      </c>
      <c r="Q25" s="12">
        <v>0.14116852414724756</v>
      </c>
      <c r="R25" s="12">
        <v>-1.485984464707869E-2</v>
      </c>
      <c r="S25" s="12">
        <v>-51.397727272727273</v>
      </c>
      <c r="T25" s="12">
        <v>-1.485984464707869E-2</v>
      </c>
    </row>
    <row r="26" spans="1:22" x14ac:dyDescent="0.25">
      <c r="A26" s="15" t="s">
        <v>44</v>
      </c>
      <c r="B26" s="15">
        <v>2019</v>
      </c>
      <c r="C26" s="2">
        <v>508300</v>
      </c>
      <c r="D26" s="2">
        <v>353900</v>
      </c>
      <c r="E26" s="2">
        <v>395200</v>
      </c>
      <c r="F26" s="2">
        <v>118800</v>
      </c>
      <c r="G26" s="2">
        <v>69600</v>
      </c>
      <c r="H26" s="2">
        <v>41400</v>
      </c>
      <c r="I26" s="2">
        <v>-29600</v>
      </c>
      <c r="J26" s="2">
        <v>6700</v>
      </c>
      <c r="K26" s="2">
        <v>248300</v>
      </c>
      <c r="L26" s="2">
        <v>-41300</v>
      </c>
      <c r="M26" s="12">
        <v>0.23372024395042298</v>
      </c>
      <c r="N26" s="12">
        <v>0.13692701160731852</v>
      </c>
      <c r="O26" s="12">
        <v>8.1447963800904979E-2</v>
      </c>
      <c r="P26" s="12">
        <v>-17.731343283582088</v>
      </c>
      <c r="Q26" s="12">
        <v>0.19666572478101157</v>
      </c>
      <c r="R26" s="12">
        <v>-8.363944617123481E-2</v>
      </c>
      <c r="S26" s="12">
        <v>-6.0121065375302667</v>
      </c>
      <c r="T26" s="12">
        <v>-8.363944617123481E-2</v>
      </c>
    </row>
    <row r="27" spans="1:22" x14ac:dyDescent="0.25">
      <c r="A27" s="15" t="s">
        <v>46</v>
      </c>
      <c r="B27" s="15">
        <v>2023</v>
      </c>
      <c r="C27" s="2">
        <v>264102</v>
      </c>
      <c r="D27" s="2">
        <v>315113</v>
      </c>
      <c r="E27" s="2">
        <v>127275</v>
      </c>
      <c r="F27" s="2">
        <v>25543</v>
      </c>
      <c r="G27" s="2">
        <v>20244</v>
      </c>
      <c r="H27" s="2">
        <v>25424</v>
      </c>
      <c r="I27" s="2">
        <v>187838</v>
      </c>
      <c r="J27" s="2">
        <v>441</v>
      </c>
      <c r="K27" s="2">
        <v>8570</v>
      </c>
      <c r="L27" s="2">
        <v>187838</v>
      </c>
      <c r="M27" s="12">
        <v>9.6716420170994535E-2</v>
      </c>
      <c r="N27" s="12">
        <v>7.6652202558102553E-2</v>
      </c>
      <c r="O27" s="12">
        <v>9.6265836684311365E-2</v>
      </c>
      <c r="P27" s="12">
        <v>-57.920634920634917</v>
      </c>
      <c r="Q27" s="12">
        <v>6.4243620542472069E-2</v>
      </c>
      <c r="R27" s="12">
        <v>0.59609727304173421</v>
      </c>
      <c r="S27" s="12">
        <v>4.5624421043665285E-2</v>
      </c>
      <c r="T27" s="12">
        <v>0.59609727304173421</v>
      </c>
    </row>
    <row r="28" spans="1:22" x14ac:dyDescent="0.25">
      <c r="A28" s="15" t="s">
        <v>46</v>
      </c>
      <c r="B28" s="15">
        <v>2022</v>
      </c>
      <c r="C28" s="2">
        <v>230110</v>
      </c>
      <c r="D28" s="2">
        <v>289237</v>
      </c>
      <c r="E28" s="2">
        <v>120268</v>
      </c>
      <c r="F28" s="2">
        <v>25576</v>
      </c>
      <c r="G28" s="2">
        <v>16890</v>
      </c>
      <c r="H28" s="2">
        <v>35552</v>
      </c>
      <c r="I28" s="2">
        <v>168969</v>
      </c>
      <c r="J28" s="2">
        <v>474</v>
      </c>
      <c r="K28" s="2">
        <v>9961</v>
      </c>
      <c r="L28" s="2">
        <v>168969</v>
      </c>
      <c r="M28" s="12">
        <v>0.1111468428143062</v>
      </c>
      <c r="N28" s="12">
        <v>7.3399678414671238E-2</v>
      </c>
      <c r="O28" s="12">
        <v>0.15450002172873842</v>
      </c>
      <c r="P28" s="12">
        <v>-53.957805907172997</v>
      </c>
      <c r="Q28" s="12">
        <v>5.8395018617949983E-2</v>
      </c>
      <c r="R28" s="12">
        <v>0.58418874487012384</v>
      </c>
      <c r="S28" s="12">
        <v>5.8951642017174746E-2</v>
      </c>
      <c r="T28" s="12">
        <v>0.58418874487012384</v>
      </c>
    </row>
    <row r="29" spans="1:22" x14ac:dyDescent="0.25">
      <c r="A29" s="15" t="s">
        <v>46</v>
      </c>
      <c r="B29" s="15">
        <v>2021</v>
      </c>
      <c r="C29" s="2">
        <v>185136</v>
      </c>
      <c r="D29" s="2">
        <v>259157</v>
      </c>
      <c r="E29" s="2">
        <v>90908</v>
      </c>
      <c r="F29" s="2">
        <v>18862</v>
      </c>
      <c r="G29" s="2">
        <v>13697</v>
      </c>
      <c r="H29" s="2">
        <v>23160</v>
      </c>
      <c r="I29" s="2">
        <v>168249</v>
      </c>
      <c r="J29" s="2">
        <v>591</v>
      </c>
      <c r="K29" s="2">
        <v>11135</v>
      </c>
      <c r="L29" s="2">
        <v>168249</v>
      </c>
      <c r="M29" s="12">
        <v>0.10188185982196872</v>
      </c>
      <c r="N29" s="12">
        <v>7.3983450004321147E-2</v>
      </c>
      <c r="O29" s="12">
        <v>0.12509722582317864</v>
      </c>
      <c r="P29" s="12">
        <v>-31.915397631133672</v>
      </c>
      <c r="Q29" s="12">
        <v>5.2852132105248945E-2</v>
      </c>
      <c r="R29" s="12">
        <v>0.64921649810732496</v>
      </c>
      <c r="S29" s="12">
        <v>6.6181671213499035E-2</v>
      </c>
      <c r="T29" s="12">
        <v>0.64921649810732496</v>
      </c>
    </row>
    <row r="30" spans="1:22" x14ac:dyDescent="0.25">
      <c r="A30" s="15" t="s">
        <v>46</v>
      </c>
      <c r="B30" s="15">
        <v>2020</v>
      </c>
      <c r="C30" s="2">
        <v>162772</v>
      </c>
      <c r="D30" s="2">
        <v>229740</v>
      </c>
      <c r="E30" s="2">
        <v>80067</v>
      </c>
      <c r="F30" s="2">
        <v>14264</v>
      </c>
      <c r="G30" s="2">
        <v>10501</v>
      </c>
      <c r="H30" s="2">
        <v>15340</v>
      </c>
      <c r="I30" s="2">
        <v>149673</v>
      </c>
      <c r="J30" s="2">
        <v>495</v>
      </c>
      <c r="K30" s="2">
        <v>12945</v>
      </c>
      <c r="L30" s="2">
        <v>149673</v>
      </c>
      <c r="M30" s="12">
        <v>8.763177942152213E-2</v>
      </c>
      <c r="N30" s="12">
        <v>6.4513552699481488E-2</v>
      </c>
      <c r="O30" s="12">
        <v>9.4242252967340817E-2</v>
      </c>
      <c r="P30" s="12">
        <v>-28.816161616161615</v>
      </c>
      <c r="Q30" s="12">
        <v>4.5708191869069381E-2</v>
      </c>
      <c r="R30" s="12">
        <v>0.6514886393314181</v>
      </c>
      <c r="S30" s="12">
        <v>8.648854502816139E-2</v>
      </c>
      <c r="T30" s="12">
        <v>0.6514886393314181</v>
      </c>
    </row>
    <row r="31" spans="1:22" x14ac:dyDescent="0.25">
      <c r="A31" s="15" t="s">
        <v>46</v>
      </c>
      <c r="B31" s="15">
        <v>2019</v>
      </c>
      <c r="C31" s="2">
        <v>162679</v>
      </c>
      <c r="D31" s="2">
        <v>207093</v>
      </c>
      <c r="E31" s="2">
        <v>63355</v>
      </c>
      <c r="F31" s="2">
        <v>13042</v>
      </c>
      <c r="G31" s="2">
        <v>9247</v>
      </c>
      <c r="H31" s="2">
        <v>14620</v>
      </c>
      <c r="I31" s="2">
        <v>143738</v>
      </c>
      <c r="J31" s="2">
        <v>33</v>
      </c>
      <c r="L31" s="2">
        <v>143738</v>
      </c>
      <c r="M31" s="12">
        <v>8.0170151033630649E-2</v>
      </c>
      <c r="N31" s="12">
        <v>5.6842001733475124E-2</v>
      </c>
      <c r="O31" s="12">
        <v>8.9870235248556973E-2</v>
      </c>
      <c r="P31" s="12">
        <v>-395.21212121212119</v>
      </c>
      <c r="Q31" s="12">
        <v>4.4651436794097339E-2</v>
      </c>
      <c r="R31" s="12">
        <v>0.69407464279333442</v>
      </c>
      <c r="S31" s="12">
        <v>0</v>
      </c>
      <c r="T31" s="12">
        <v>0.69407464279333442</v>
      </c>
    </row>
    <row r="32" spans="1:22" x14ac:dyDescent="0.25">
      <c r="A32" s="15" t="s">
        <v>47</v>
      </c>
      <c r="B32" s="15">
        <v>2023</v>
      </c>
      <c r="C32" s="2">
        <v>1000000</v>
      </c>
      <c r="D32" s="2">
        <v>992600</v>
      </c>
      <c r="E32" s="2">
        <v>588400</v>
      </c>
      <c r="F32" s="2">
        <v>191000</v>
      </c>
      <c r="G32" s="2">
        <v>129000</v>
      </c>
      <c r="H32" s="2">
        <v>32100</v>
      </c>
      <c r="I32" s="2">
        <v>404200</v>
      </c>
      <c r="J32" s="2">
        <v>19000</v>
      </c>
      <c r="K32" s="2">
        <v>417700</v>
      </c>
      <c r="L32" s="2">
        <v>404200</v>
      </c>
      <c r="M32" s="12">
        <v>0.191</v>
      </c>
      <c r="N32" s="12">
        <v>0.129</v>
      </c>
      <c r="O32" s="12">
        <v>3.2099999999999997E-2</v>
      </c>
      <c r="P32" s="12">
        <v>-10.052631578947368</v>
      </c>
      <c r="Q32" s="12">
        <v>0.12996171670360668</v>
      </c>
      <c r="R32" s="12">
        <v>0.40721337900463428</v>
      </c>
      <c r="S32" s="12">
        <v>1.0333993072736269</v>
      </c>
      <c r="T32" s="12">
        <v>0.40721337900463428</v>
      </c>
    </row>
    <row r="33" spans="1:20" x14ac:dyDescent="0.25">
      <c r="A33" s="15" t="s">
        <v>47</v>
      </c>
      <c r="B33" s="15">
        <v>2022</v>
      </c>
      <c r="C33" s="2">
        <v>908000</v>
      </c>
      <c r="D33" s="2">
        <v>859100</v>
      </c>
      <c r="E33" s="2">
        <v>530900</v>
      </c>
      <c r="F33" s="2">
        <v>0</v>
      </c>
      <c r="G33" s="2">
        <v>181000</v>
      </c>
      <c r="H33" s="2">
        <v>158100</v>
      </c>
      <c r="I33" s="2">
        <v>328200</v>
      </c>
      <c r="J33" s="2">
        <v>15000</v>
      </c>
      <c r="K33" s="2">
        <v>374000</v>
      </c>
      <c r="L33" s="2">
        <v>328200</v>
      </c>
      <c r="M33" s="12">
        <v>0</v>
      </c>
      <c r="N33" s="12">
        <v>0.19933920704845814</v>
      </c>
      <c r="O33" s="12">
        <v>0.17411894273127754</v>
      </c>
      <c r="P33" s="12">
        <v>0</v>
      </c>
      <c r="Q33" s="12">
        <v>0.2106856012105692</v>
      </c>
      <c r="R33" s="12">
        <v>0.38202770341054593</v>
      </c>
      <c r="S33" s="12">
        <v>1.1395490554539915</v>
      </c>
      <c r="T33" s="12">
        <v>0.38202770341054593</v>
      </c>
    </row>
    <row r="34" spans="1:20" x14ac:dyDescent="0.25">
      <c r="A34" s="15" t="s">
        <v>47</v>
      </c>
      <c r="B34" s="15">
        <v>2021</v>
      </c>
      <c r="C34" s="2">
        <v>773000</v>
      </c>
      <c r="D34" s="2">
        <v>651800</v>
      </c>
      <c r="E34" s="2">
        <v>502100</v>
      </c>
      <c r="F34" s="2">
        <v>0</v>
      </c>
      <c r="G34" s="2">
        <v>35000</v>
      </c>
      <c r="H34" s="2">
        <v>135700</v>
      </c>
      <c r="I34" s="2">
        <v>149700</v>
      </c>
      <c r="J34" s="2">
        <v>42000</v>
      </c>
      <c r="K34" s="2">
        <v>348200</v>
      </c>
      <c r="L34" s="2">
        <v>149700</v>
      </c>
      <c r="M34" s="12">
        <v>0</v>
      </c>
      <c r="N34" s="12">
        <v>4.5278137128072445E-2</v>
      </c>
      <c r="O34" s="12">
        <v>0.17554980595084088</v>
      </c>
      <c r="P34" s="12">
        <v>0</v>
      </c>
      <c r="Q34" s="12">
        <v>5.3697453206505062E-2</v>
      </c>
      <c r="R34" s="12">
        <v>0.22967167842896594</v>
      </c>
      <c r="S34" s="12">
        <v>2.3259853039412159</v>
      </c>
      <c r="T34" s="12">
        <v>0.22967167842896594</v>
      </c>
    </row>
    <row r="35" spans="1:20" x14ac:dyDescent="0.25">
      <c r="A35" s="15" t="s">
        <v>47</v>
      </c>
      <c r="B35" s="15">
        <v>2020</v>
      </c>
      <c r="C35" s="2">
        <v>672000</v>
      </c>
      <c r="D35" s="2">
        <v>656500</v>
      </c>
      <c r="E35" s="2">
        <v>586000</v>
      </c>
      <c r="F35" s="2">
        <v>155000</v>
      </c>
      <c r="G35" s="2">
        <v>75000</v>
      </c>
      <c r="H35" s="2">
        <v>102500</v>
      </c>
      <c r="I35" s="2">
        <v>70500</v>
      </c>
      <c r="J35" s="2">
        <v>42000</v>
      </c>
      <c r="K35" s="2">
        <v>453800</v>
      </c>
      <c r="L35" s="2">
        <v>70500</v>
      </c>
      <c r="M35" s="12">
        <v>0.23065476190476192</v>
      </c>
      <c r="N35" s="12">
        <v>0.11160714285714286</v>
      </c>
      <c r="O35" s="12">
        <v>0.15252976190476192</v>
      </c>
      <c r="P35" s="12">
        <v>-3.6904761904761907</v>
      </c>
      <c r="Q35" s="12">
        <v>0.11424219345011424</v>
      </c>
      <c r="R35" s="12">
        <v>0.10738766184310738</v>
      </c>
      <c r="S35" s="12">
        <v>6.4368794326241137</v>
      </c>
      <c r="T35" s="12">
        <v>0.10738766184310738</v>
      </c>
    </row>
    <row r="36" spans="1:20" x14ac:dyDescent="0.25">
      <c r="A36" s="15" t="s">
        <v>47</v>
      </c>
      <c r="B36" s="15">
        <v>2019</v>
      </c>
      <c r="C36" s="2">
        <v>454000</v>
      </c>
      <c r="D36" s="2">
        <v>450200</v>
      </c>
      <c r="E36" s="2">
        <v>458600</v>
      </c>
      <c r="F36" s="2">
        <v>73000</v>
      </c>
      <c r="G36" s="2">
        <v>17000</v>
      </c>
      <c r="H36" s="2">
        <v>40800</v>
      </c>
      <c r="I36" s="2">
        <v>-8400</v>
      </c>
      <c r="J36" s="2">
        <v>39000</v>
      </c>
      <c r="K36" s="2">
        <v>387500</v>
      </c>
      <c r="L36" s="2">
        <v>-8400</v>
      </c>
      <c r="M36" s="12">
        <v>0.16079295154185022</v>
      </c>
      <c r="N36" s="12">
        <v>3.7444933920704845E-2</v>
      </c>
      <c r="O36" s="12">
        <v>8.9867841409691632E-2</v>
      </c>
      <c r="P36" s="12">
        <v>-1.8717948717948718</v>
      </c>
      <c r="Q36" s="12">
        <v>3.7760995113282986E-2</v>
      </c>
      <c r="R36" s="12">
        <v>-1.8658374055975122E-2</v>
      </c>
      <c r="S36" s="12">
        <v>-46.13095238095238</v>
      </c>
      <c r="T36" s="12">
        <v>-1.8658374055975122E-2</v>
      </c>
    </row>
    <row r="37" spans="1:20" x14ac:dyDescent="0.25">
      <c r="A37" s="15" t="s">
        <v>48</v>
      </c>
      <c r="B37" s="15">
        <v>2023</v>
      </c>
      <c r="C37" s="2">
        <v>470800</v>
      </c>
      <c r="D37" s="2">
        <v>326800</v>
      </c>
      <c r="E37" s="2">
        <v>91700</v>
      </c>
      <c r="F37" s="2">
        <v>175300</v>
      </c>
      <c r="G37" s="2">
        <v>134700</v>
      </c>
      <c r="H37" s="2">
        <v>179100</v>
      </c>
      <c r="I37" s="2">
        <v>235100</v>
      </c>
      <c r="J37" s="2">
        <v>900</v>
      </c>
      <c r="K37" s="2">
        <v>40000</v>
      </c>
      <c r="L37" s="2">
        <v>235100</v>
      </c>
      <c r="M37" s="12">
        <v>0.37234494477485131</v>
      </c>
      <c r="N37" s="12">
        <v>0.2861087510620221</v>
      </c>
      <c r="O37" s="12">
        <v>0.38041631265930331</v>
      </c>
      <c r="P37" s="12">
        <v>-194.77777777777777</v>
      </c>
      <c r="Q37" s="12">
        <v>0.41217870257037942</v>
      </c>
      <c r="R37" s="12">
        <v>0.71940024479804165</v>
      </c>
      <c r="S37" s="12">
        <v>0.17014036580178649</v>
      </c>
      <c r="T37" s="12">
        <v>0.71940024479804165</v>
      </c>
    </row>
    <row r="38" spans="1:20" x14ac:dyDescent="0.25">
      <c r="A38" s="15" t="s">
        <v>48</v>
      </c>
      <c r="B38" s="15">
        <v>2022</v>
      </c>
      <c r="C38" s="2">
        <v>414800</v>
      </c>
      <c r="D38" s="2">
        <v>321100</v>
      </c>
      <c r="E38" s="2">
        <v>86400</v>
      </c>
      <c r="F38" s="2">
        <v>159300</v>
      </c>
      <c r="G38" s="2">
        <v>128400</v>
      </c>
      <c r="H38" s="2">
        <v>104700</v>
      </c>
      <c r="I38" s="2">
        <v>234700</v>
      </c>
      <c r="J38" s="2">
        <v>800</v>
      </c>
      <c r="K38" s="2">
        <v>39700</v>
      </c>
      <c r="L38" s="2">
        <v>234700</v>
      </c>
      <c r="M38" s="12">
        <v>0.38404050144648022</v>
      </c>
      <c r="N38" s="12">
        <v>0.30954676952748311</v>
      </c>
      <c r="O38" s="12">
        <v>0.25241080038572805</v>
      </c>
      <c r="P38" s="12">
        <v>-199.125</v>
      </c>
      <c r="Q38" s="12">
        <v>0.3998754282155092</v>
      </c>
      <c r="R38" s="12">
        <v>0.73092494549984433</v>
      </c>
      <c r="S38" s="12">
        <v>0.16915210907541542</v>
      </c>
      <c r="T38" s="12">
        <v>0.73092494549984433</v>
      </c>
    </row>
    <row r="39" spans="1:20" x14ac:dyDescent="0.25">
      <c r="A39" s="15" t="s">
        <v>48</v>
      </c>
      <c r="B39" s="15">
        <v>2021</v>
      </c>
      <c r="C39" s="2">
        <v>369500</v>
      </c>
      <c r="D39" s="2">
        <v>281700</v>
      </c>
      <c r="E39" s="2">
        <v>85400</v>
      </c>
      <c r="F39" s="2">
        <v>0</v>
      </c>
      <c r="G39" s="2">
        <v>122000</v>
      </c>
      <c r="H39" s="2">
        <v>115500</v>
      </c>
      <c r="I39" s="2">
        <v>196300</v>
      </c>
      <c r="J39" s="2">
        <v>1000</v>
      </c>
      <c r="K39" s="2">
        <v>38400</v>
      </c>
      <c r="L39" s="2">
        <v>196300</v>
      </c>
      <c r="M39" s="12">
        <v>0</v>
      </c>
      <c r="N39" s="12">
        <v>0.33017591339648172</v>
      </c>
      <c r="O39" s="12">
        <v>0.3125845737483085</v>
      </c>
      <c r="P39" s="12">
        <v>0</v>
      </c>
      <c r="Q39" s="12">
        <v>0.43308484203052894</v>
      </c>
      <c r="R39" s="12">
        <v>0.69684061057862978</v>
      </c>
      <c r="S39" s="12">
        <v>0.195618950585838</v>
      </c>
      <c r="T39" s="12">
        <v>0.69684061057862978</v>
      </c>
    </row>
    <row r="40" spans="1:20" x14ac:dyDescent="0.25">
      <c r="A40" s="15" t="s">
        <v>48</v>
      </c>
      <c r="B40" s="15">
        <v>2020</v>
      </c>
      <c r="C40" s="2">
        <v>269700</v>
      </c>
      <c r="D40" s="2">
        <v>207600</v>
      </c>
      <c r="E40" s="2">
        <v>73900</v>
      </c>
      <c r="F40" s="2">
        <v>0</v>
      </c>
      <c r="G40" s="2">
        <v>71300</v>
      </c>
      <c r="H40" s="2">
        <v>88300</v>
      </c>
      <c r="I40" s="2">
        <v>133700</v>
      </c>
      <c r="J40" s="2">
        <v>700</v>
      </c>
      <c r="K40" s="2">
        <v>28500</v>
      </c>
      <c r="L40" s="2">
        <v>133700</v>
      </c>
      <c r="M40" s="12">
        <v>0</v>
      </c>
      <c r="N40" s="12">
        <v>0.26436781609195403</v>
      </c>
      <c r="O40" s="12">
        <v>0.32740081572117169</v>
      </c>
      <c r="P40" s="12">
        <v>0</v>
      </c>
      <c r="Q40" s="12">
        <v>0.34344894026974954</v>
      </c>
      <c r="R40" s="12">
        <v>0.64402697495183048</v>
      </c>
      <c r="S40" s="12">
        <v>0.2131637995512341</v>
      </c>
      <c r="T40" s="12">
        <v>0.64402697495183048</v>
      </c>
    </row>
    <row r="41" spans="1:20" x14ac:dyDescent="0.25">
      <c r="A41" s="15" t="s">
        <v>48</v>
      </c>
      <c r="B41" s="15">
        <v>2019</v>
      </c>
      <c r="C41" s="2">
        <v>256574</v>
      </c>
      <c r="D41" s="2">
        <v>137580</v>
      </c>
      <c r="E41" s="2">
        <v>31107</v>
      </c>
      <c r="F41" s="2">
        <v>71108</v>
      </c>
      <c r="G41" s="2">
        <v>65821</v>
      </c>
      <c r="H41" s="2">
        <v>58926</v>
      </c>
      <c r="I41" s="2">
        <v>106473</v>
      </c>
      <c r="J41" s="2">
        <v>0</v>
      </c>
      <c r="K41" s="2">
        <v>0</v>
      </c>
      <c r="L41" s="2">
        <v>106473</v>
      </c>
      <c r="M41" s="12">
        <v>0.2771442157038515</v>
      </c>
      <c r="N41" s="12">
        <v>0.25653807478544199</v>
      </c>
      <c r="O41" s="12">
        <v>0.22966473609952684</v>
      </c>
      <c r="Q41" s="12">
        <v>0.47841982846343944</v>
      </c>
      <c r="R41" s="12">
        <v>0.7738988225032708</v>
      </c>
      <c r="S41" s="12">
        <v>0</v>
      </c>
      <c r="T41" s="12">
        <v>0.7738988225032708</v>
      </c>
    </row>
    <row r="42" spans="1:20" x14ac:dyDescent="0.25">
      <c r="A42" s="15" t="s">
        <v>49</v>
      </c>
      <c r="B42" s="15">
        <v>2023</v>
      </c>
      <c r="C42" s="2">
        <v>7583000</v>
      </c>
      <c r="D42" s="2">
        <v>1904000</v>
      </c>
      <c r="E42" s="2">
        <v>1234000</v>
      </c>
      <c r="F42" s="2">
        <v>197000</v>
      </c>
      <c r="G42" s="2">
        <v>138000</v>
      </c>
      <c r="H42" s="2">
        <v>151700</v>
      </c>
      <c r="I42" s="2">
        <v>670000</v>
      </c>
      <c r="J42" s="2">
        <v>8000</v>
      </c>
      <c r="K42" s="2">
        <v>159000</v>
      </c>
      <c r="L42" s="2">
        <v>670000</v>
      </c>
      <c r="M42" s="12">
        <v>2.5979163919293155E-2</v>
      </c>
      <c r="N42" s="12">
        <v>1.8198602136357642E-2</v>
      </c>
      <c r="O42" s="12">
        <v>2.0005274957140974E-2</v>
      </c>
      <c r="P42" s="12">
        <v>-24.625</v>
      </c>
      <c r="Q42" s="12">
        <v>7.2478991596638662E-2</v>
      </c>
      <c r="R42" s="12">
        <v>0.35189075630252103</v>
      </c>
      <c r="S42" s="12">
        <v>0.2373134328358209</v>
      </c>
      <c r="T42" s="12">
        <v>0.35189075630252103</v>
      </c>
    </row>
    <row r="43" spans="1:20" x14ac:dyDescent="0.25">
      <c r="A43" s="15" t="s">
        <v>49</v>
      </c>
      <c r="B43" s="15">
        <v>2022</v>
      </c>
      <c r="C43" s="2">
        <v>6589000</v>
      </c>
      <c r="D43" s="2">
        <v>2077000</v>
      </c>
      <c r="E43" s="2">
        <v>1281000</v>
      </c>
      <c r="F43" s="2">
        <v>214000</v>
      </c>
      <c r="G43" s="2">
        <v>154000</v>
      </c>
      <c r="H43" s="2">
        <v>159100</v>
      </c>
      <c r="I43" s="2">
        <v>796000</v>
      </c>
      <c r="J43" s="2">
        <v>5000</v>
      </c>
      <c r="K43" s="2">
        <v>145000</v>
      </c>
      <c r="L43" s="2">
        <v>796000</v>
      </c>
      <c r="M43" s="12">
        <v>3.2478373045985734E-2</v>
      </c>
      <c r="N43" s="12">
        <v>2.337228714524207E-2</v>
      </c>
      <c r="O43" s="12">
        <v>2.4146304446805281E-2</v>
      </c>
      <c r="P43" s="12">
        <v>-42.8</v>
      </c>
      <c r="Q43" s="12">
        <v>7.4145402022147325E-2</v>
      </c>
      <c r="R43" s="12">
        <v>0.3832450649975927</v>
      </c>
      <c r="S43" s="12">
        <v>0.18216080402010051</v>
      </c>
      <c r="T43" s="12">
        <v>0.3832450649975927</v>
      </c>
    </row>
    <row r="44" spans="1:20" x14ac:dyDescent="0.25">
      <c r="A44" s="15" t="s">
        <v>49</v>
      </c>
      <c r="B44" s="15">
        <v>2021</v>
      </c>
      <c r="C44" s="2">
        <v>5648000</v>
      </c>
      <c r="D44" s="2">
        <v>1874000</v>
      </c>
      <c r="E44" s="2">
        <v>1002000</v>
      </c>
      <c r="F44" s="2">
        <v>91000</v>
      </c>
      <c r="G44" s="2">
        <v>62000</v>
      </c>
      <c r="H44" s="2">
        <v>-4100</v>
      </c>
      <c r="I44" s="2">
        <v>872000</v>
      </c>
      <c r="J44" s="2">
        <v>6000</v>
      </c>
      <c r="K44" s="2">
        <v>164000</v>
      </c>
      <c r="L44" s="2">
        <v>872000</v>
      </c>
      <c r="M44" s="12">
        <v>1.6111898016997167E-2</v>
      </c>
      <c r="N44" s="12">
        <v>1.0977337110481586E-2</v>
      </c>
      <c r="O44" s="12">
        <v>-7.2592067988668559E-4</v>
      </c>
      <c r="P44" s="12">
        <v>-15.166666666666666</v>
      </c>
      <c r="Q44" s="12">
        <v>3.3084311632870865E-2</v>
      </c>
      <c r="R44" s="12">
        <v>0.46531483457844186</v>
      </c>
      <c r="S44" s="12">
        <v>0.18807339449541285</v>
      </c>
      <c r="T44" s="12">
        <v>0.46531483457844186</v>
      </c>
    </row>
    <row r="45" spans="1:20" x14ac:dyDescent="0.25">
      <c r="A45" s="15" t="s">
        <v>49</v>
      </c>
      <c r="B45" s="15">
        <v>2020</v>
      </c>
      <c r="C45" s="2">
        <v>5930000</v>
      </c>
      <c r="D45" s="2">
        <v>1940000</v>
      </c>
      <c r="E45" s="2">
        <v>1087000</v>
      </c>
      <c r="F45" s="2">
        <v>135000</v>
      </c>
      <c r="G45" s="2">
        <v>48000</v>
      </c>
      <c r="H45" s="2">
        <v>343400</v>
      </c>
      <c r="I45" s="2">
        <v>853000</v>
      </c>
      <c r="J45" s="2">
        <v>7000</v>
      </c>
      <c r="K45" s="2">
        <v>185000</v>
      </c>
      <c r="L45" s="2">
        <v>853000</v>
      </c>
      <c r="M45" s="12">
        <v>2.2765598650927487E-2</v>
      </c>
      <c r="N45" s="12">
        <v>8.0944350758853281E-3</v>
      </c>
      <c r="O45" s="12">
        <v>5.7908937605396289E-2</v>
      </c>
      <c r="P45" s="12">
        <v>-19.285714285714285</v>
      </c>
      <c r="Q45" s="12">
        <v>2.4742268041237112E-2</v>
      </c>
      <c r="R45" s="12">
        <v>0.43969072164948453</v>
      </c>
      <c r="S45" s="12">
        <v>0.21688159437280188</v>
      </c>
      <c r="T45" s="12">
        <v>0.43969072164948453</v>
      </c>
    </row>
    <row r="46" spans="1:20" x14ac:dyDescent="0.25">
      <c r="A46" s="15" t="s">
        <v>49</v>
      </c>
      <c r="B46" s="15">
        <v>2019</v>
      </c>
      <c r="C46" s="2">
        <v>6071000</v>
      </c>
      <c r="D46" s="2">
        <v>1503000</v>
      </c>
      <c r="E46" s="2">
        <v>801000</v>
      </c>
      <c r="F46" s="2">
        <v>249000</v>
      </c>
      <c r="G46" s="2">
        <v>162000</v>
      </c>
      <c r="H46" s="2">
        <v>152700</v>
      </c>
      <c r="I46" s="2">
        <v>702000</v>
      </c>
      <c r="J46" s="2">
        <v>3000</v>
      </c>
      <c r="K46" s="2">
        <v>0</v>
      </c>
      <c r="L46" s="2">
        <v>702000</v>
      </c>
      <c r="M46" s="12">
        <v>4.101465985834294E-2</v>
      </c>
      <c r="N46" s="12">
        <v>2.6684236534343601E-2</v>
      </c>
      <c r="O46" s="12">
        <v>2.5152363696260914E-2</v>
      </c>
      <c r="P46" s="12">
        <v>-83</v>
      </c>
      <c r="Q46" s="12">
        <v>0.10778443113772455</v>
      </c>
      <c r="R46" s="12">
        <v>0.46706586826347307</v>
      </c>
      <c r="S46" s="12">
        <v>0</v>
      </c>
      <c r="T46" s="12">
        <v>0.46706586826347307</v>
      </c>
    </row>
    <row r="47" spans="1:20" x14ac:dyDescent="0.25">
      <c r="A47" s="15" t="s">
        <v>62</v>
      </c>
      <c r="B47" s="15">
        <v>2023</v>
      </c>
      <c r="C47" s="2">
        <v>405839</v>
      </c>
      <c r="D47" s="2">
        <v>754231</v>
      </c>
      <c r="E47" s="2">
        <v>354364</v>
      </c>
      <c r="F47" s="2">
        <v>60828</v>
      </c>
      <c r="G47" s="2">
        <v>21060</v>
      </c>
      <c r="H47" s="2">
        <v>-7145</v>
      </c>
      <c r="I47" s="2">
        <v>399867</v>
      </c>
      <c r="J47" s="2">
        <v>5462</v>
      </c>
      <c r="K47" s="2">
        <v>133533</v>
      </c>
      <c r="L47" s="2">
        <v>399867</v>
      </c>
      <c r="M47" s="12">
        <v>0.14988209610214889</v>
      </c>
      <c r="N47" s="12">
        <v>5.1892499242310375E-2</v>
      </c>
      <c r="O47" s="12">
        <v>-1.7605503660318499E-2</v>
      </c>
      <c r="P47" s="12">
        <v>-11.136580007323325</v>
      </c>
      <c r="Q47" s="12">
        <v>2.7922479982923003E-2</v>
      </c>
      <c r="R47" s="12">
        <v>0.53016516160168436</v>
      </c>
      <c r="S47" s="12">
        <v>0.33394353622579509</v>
      </c>
      <c r="T47" s="12">
        <v>0.53016516160168436</v>
      </c>
    </row>
    <row r="48" spans="1:20" x14ac:dyDescent="0.25">
      <c r="A48" s="15" t="s">
        <v>62</v>
      </c>
      <c r="B48" s="15">
        <v>2022</v>
      </c>
      <c r="C48" s="2">
        <v>512886</v>
      </c>
      <c r="D48" s="2">
        <v>762782</v>
      </c>
      <c r="E48" s="2">
        <v>346573</v>
      </c>
      <c r="F48" s="2">
        <v>99029</v>
      </c>
      <c r="G48" s="2">
        <v>86908</v>
      </c>
      <c r="H48" s="2">
        <v>63674</v>
      </c>
      <c r="I48" s="2">
        <v>416158</v>
      </c>
      <c r="J48" s="2">
        <v>4553</v>
      </c>
      <c r="K48" s="2">
        <v>125183</v>
      </c>
      <c r="L48" s="2">
        <v>416209</v>
      </c>
      <c r="M48" s="12">
        <v>0.19308189344220744</v>
      </c>
      <c r="N48" s="12">
        <v>0.16944896136763335</v>
      </c>
      <c r="O48" s="12">
        <v>0.12414844624341471</v>
      </c>
      <c r="P48" s="12">
        <v>-21.750274544256534</v>
      </c>
      <c r="Q48" s="12">
        <v>0.11393556743604333</v>
      </c>
      <c r="R48" s="12">
        <v>0.54557920873853871</v>
      </c>
      <c r="S48" s="12">
        <v>0.30076956529051513</v>
      </c>
      <c r="T48" s="12">
        <v>0.54557920873853871</v>
      </c>
    </row>
    <row r="49" spans="1:20" x14ac:dyDescent="0.25">
      <c r="A49" s="15" t="s">
        <v>62</v>
      </c>
      <c r="B49" s="15">
        <v>2021</v>
      </c>
      <c r="C49" s="2">
        <v>408656</v>
      </c>
      <c r="D49" s="2">
        <v>756143</v>
      </c>
      <c r="E49" s="2">
        <v>332914</v>
      </c>
      <c r="F49" s="2">
        <v>60493</v>
      </c>
      <c r="G49" s="2">
        <v>31813</v>
      </c>
      <c r="H49" s="2">
        <v>61542</v>
      </c>
      <c r="I49" s="2">
        <v>423229</v>
      </c>
      <c r="J49" s="2">
        <v>5790</v>
      </c>
      <c r="K49" s="2">
        <v>120062</v>
      </c>
      <c r="L49" s="2">
        <v>423229</v>
      </c>
      <c r="M49" s="12">
        <v>0.14802914921107238</v>
      </c>
      <c r="N49" s="12">
        <v>7.7847872048862607E-2</v>
      </c>
      <c r="O49" s="12">
        <v>0.15059610038761206</v>
      </c>
      <c r="P49" s="12">
        <v>-10.447841105354058</v>
      </c>
      <c r="Q49" s="12">
        <v>4.2072729629183896E-2</v>
      </c>
      <c r="R49" s="12">
        <v>0.55972084645364695</v>
      </c>
      <c r="S49" s="12">
        <v>0.28368093868803884</v>
      </c>
      <c r="T49" s="12">
        <v>0.55972084645364695</v>
      </c>
    </row>
    <row r="50" spans="1:20" x14ac:dyDescent="0.25">
      <c r="A50" s="15" t="s">
        <v>62</v>
      </c>
      <c r="B50" s="15">
        <v>2020</v>
      </c>
      <c r="C50" s="2">
        <v>316172</v>
      </c>
      <c r="D50" s="2">
        <v>679817</v>
      </c>
      <c r="E50" s="2">
        <v>281946</v>
      </c>
      <c r="F50" s="2">
        <v>13216</v>
      </c>
      <c r="G50" s="2">
        <v>-28021</v>
      </c>
      <c r="H50" s="2">
        <v>20486</v>
      </c>
      <c r="I50" s="2">
        <v>397871</v>
      </c>
      <c r="J50" s="2">
        <v>4431</v>
      </c>
      <c r="K50" s="2">
        <v>110949</v>
      </c>
      <c r="L50" s="2">
        <v>397871</v>
      </c>
      <c r="M50" s="12">
        <v>4.1800032893488354E-2</v>
      </c>
      <c r="N50" s="12">
        <v>-8.8625811267284901E-2</v>
      </c>
      <c r="O50" s="12">
        <v>6.4793846387409385E-2</v>
      </c>
      <c r="P50" s="12">
        <v>-2.9826224328593995</v>
      </c>
      <c r="Q50" s="12">
        <v>-4.1218445552258919E-2</v>
      </c>
      <c r="R50" s="12">
        <v>0.58526191607447298</v>
      </c>
      <c r="S50" s="12">
        <v>0.27885671486486824</v>
      </c>
      <c r="T50" s="12">
        <v>0.58526191607447298</v>
      </c>
    </row>
    <row r="51" spans="1:20" x14ac:dyDescent="0.25">
      <c r="A51" s="15" t="s">
        <v>62</v>
      </c>
      <c r="B51" s="15">
        <v>2019</v>
      </c>
      <c r="C51" s="2">
        <v>409257</v>
      </c>
      <c r="D51" s="2">
        <v>771079</v>
      </c>
      <c r="E51" s="2">
        <v>306778</v>
      </c>
      <c r="F51" s="2">
        <v>82164</v>
      </c>
      <c r="G51" s="2">
        <v>66475</v>
      </c>
      <c r="H51" s="2">
        <v>37456</v>
      </c>
      <c r="I51" s="2">
        <v>464301</v>
      </c>
      <c r="J51" s="2">
        <v>4231</v>
      </c>
      <c r="K51" s="2">
        <v>127725</v>
      </c>
      <c r="L51" s="2">
        <v>464301</v>
      </c>
      <c r="M51" s="12">
        <v>0.20076382322110556</v>
      </c>
      <c r="N51" s="12">
        <v>0.16242849847406399</v>
      </c>
      <c r="O51" s="12">
        <v>9.1521953198112682E-2</v>
      </c>
      <c r="P51" s="12">
        <v>-19.419522571496099</v>
      </c>
      <c r="Q51" s="12">
        <v>8.621036236235198E-2</v>
      </c>
      <c r="R51" s="12">
        <v>0.60214452734415025</v>
      </c>
      <c r="S51" s="12">
        <v>0.27509094315971749</v>
      </c>
      <c r="T51" s="12">
        <v>0.60214452734415025</v>
      </c>
    </row>
    <row r="52" spans="1:20" x14ac:dyDescent="0.25">
      <c r="A52" s="15" t="s">
        <v>51</v>
      </c>
      <c r="B52" s="15">
        <v>2023</v>
      </c>
      <c r="C52" s="2">
        <v>3624000</v>
      </c>
      <c r="D52" s="2">
        <v>4191000</v>
      </c>
      <c r="E52" s="2">
        <v>2363000</v>
      </c>
      <c r="F52" s="2">
        <v>321000</v>
      </c>
      <c r="G52" s="2">
        <v>210000</v>
      </c>
      <c r="H52" s="2">
        <v>1786000</v>
      </c>
      <c r="I52" s="2">
        <v>354000</v>
      </c>
      <c r="J52" s="2">
        <v>62000</v>
      </c>
      <c r="K52" s="2">
        <v>855000</v>
      </c>
      <c r="L52" s="2">
        <v>1828000</v>
      </c>
      <c r="M52" s="12">
        <v>8.8576158940397345E-2</v>
      </c>
      <c r="N52" s="12">
        <v>5.7947019867549666E-2</v>
      </c>
      <c r="O52" s="12">
        <v>0.49282560706401768</v>
      </c>
      <c r="P52" s="12">
        <v>-5.17741935483871</v>
      </c>
      <c r="Q52" s="12">
        <v>5.0107372942018613E-2</v>
      </c>
      <c r="R52" s="12">
        <v>8.4466714387974234E-2</v>
      </c>
      <c r="S52" s="12">
        <v>0.46772428884026257</v>
      </c>
      <c r="T52" s="12">
        <v>8.4466714387974234E-2</v>
      </c>
    </row>
    <row r="53" spans="1:20" x14ac:dyDescent="0.25">
      <c r="A53" s="15" t="s">
        <v>51</v>
      </c>
      <c r="B53" s="15">
        <v>2022</v>
      </c>
      <c r="C53" s="2">
        <v>3728000</v>
      </c>
      <c r="D53" s="2">
        <v>4475000</v>
      </c>
      <c r="E53" s="2">
        <v>2599000</v>
      </c>
      <c r="F53" s="2">
        <v>593000</v>
      </c>
      <c r="G53" s="2">
        <v>428000</v>
      </c>
      <c r="H53" s="2">
        <v>1822000</v>
      </c>
      <c r="I53" s="2">
        <v>270000</v>
      </c>
      <c r="J53" s="2">
        <v>38000</v>
      </c>
      <c r="K53" s="2">
        <v>652000</v>
      </c>
      <c r="L53" s="2">
        <v>1876000</v>
      </c>
      <c r="M53" s="12">
        <v>0.15906652360515022</v>
      </c>
      <c r="N53" s="12">
        <v>0.1148068669527897</v>
      </c>
      <c r="O53" s="12">
        <v>0.48873390557939916</v>
      </c>
      <c r="P53" s="12">
        <v>-15.605263157894736</v>
      </c>
      <c r="Q53" s="12">
        <v>9.5642458100558658E-2</v>
      </c>
      <c r="R53" s="12">
        <v>6.0335195530726256E-2</v>
      </c>
      <c r="S53" s="12">
        <v>0.34754797441364604</v>
      </c>
      <c r="T53" s="12">
        <v>6.0335195530726256E-2</v>
      </c>
    </row>
    <row r="54" spans="1:20" x14ac:dyDescent="0.25">
      <c r="A54" s="15" t="s">
        <v>51</v>
      </c>
      <c r="B54" s="15">
        <v>2021</v>
      </c>
      <c r="C54" s="2">
        <v>3453000</v>
      </c>
      <c r="D54" s="2">
        <v>4240000</v>
      </c>
      <c r="E54" s="2">
        <v>2722000</v>
      </c>
      <c r="F54" s="2">
        <v>674000</v>
      </c>
      <c r="G54" s="2">
        <v>378000</v>
      </c>
      <c r="H54" s="2">
        <v>1480000</v>
      </c>
      <c r="I54" s="2">
        <v>149000</v>
      </c>
      <c r="J54" s="2">
        <v>58000</v>
      </c>
      <c r="K54" s="2">
        <v>803000</v>
      </c>
      <c r="L54" s="2">
        <v>1518000</v>
      </c>
      <c r="M54" s="12">
        <v>0.19519258615696497</v>
      </c>
      <c r="N54" s="12">
        <v>0.10947002606429192</v>
      </c>
      <c r="O54" s="12">
        <v>0.4286128004633652</v>
      </c>
      <c r="P54" s="12">
        <v>-11.620689655172415</v>
      </c>
      <c r="Q54" s="12">
        <v>8.9150943396226409E-2</v>
      </c>
      <c r="R54" s="12">
        <v>3.5141509433962263E-2</v>
      </c>
      <c r="S54" s="12">
        <v>0.52898550724637683</v>
      </c>
      <c r="T54" s="12">
        <v>3.5141509433962263E-2</v>
      </c>
    </row>
    <row r="55" spans="1:20" x14ac:dyDescent="0.25">
      <c r="A55" s="15" t="s">
        <v>51</v>
      </c>
      <c r="B55" s="15">
        <v>2020</v>
      </c>
      <c r="C55" s="2">
        <v>2781000</v>
      </c>
      <c r="D55" s="2">
        <v>3953000</v>
      </c>
      <c r="E55" s="2">
        <v>2802000</v>
      </c>
      <c r="F55" s="2">
        <v>467000</v>
      </c>
      <c r="G55" s="2">
        <v>285000</v>
      </c>
      <c r="H55" s="2">
        <v>1122000</v>
      </c>
      <c r="I55" s="2">
        <v>490000</v>
      </c>
      <c r="J55" s="2">
        <v>41000</v>
      </c>
      <c r="K55" s="2">
        <v>1161000</v>
      </c>
      <c r="L55" s="2">
        <v>1151000</v>
      </c>
      <c r="M55" s="12">
        <v>0.16792520676015821</v>
      </c>
      <c r="N55" s="12">
        <v>0.10248112189859762</v>
      </c>
      <c r="O55" s="12">
        <v>0.40345199568500539</v>
      </c>
      <c r="P55" s="12">
        <v>-11.390243902439025</v>
      </c>
      <c r="Q55" s="12">
        <v>7.2097141411586144E-2</v>
      </c>
      <c r="R55" s="12">
        <v>0.12395648874272704</v>
      </c>
      <c r="S55" s="12">
        <v>1.0086880973066898</v>
      </c>
      <c r="T55" s="12">
        <v>0.12395648874272704</v>
      </c>
    </row>
    <row r="56" spans="1:20" x14ac:dyDescent="0.25">
      <c r="A56" s="15" t="s">
        <v>51</v>
      </c>
      <c r="B56" s="15">
        <v>2019</v>
      </c>
      <c r="C56" s="2">
        <v>3308000</v>
      </c>
      <c r="D56" s="2">
        <v>3568000</v>
      </c>
      <c r="E56" s="2">
        <v>2690000</v>
      </c>
      <c r="F56" s="2">
        <v>619000</v>
      </c>
      <c r="G56" s="2">
        <v>473000</v>
      </c>
      <c r="H56" s="2">
        <v>848000</v>
      </c>
      <c r="I56" s="2">
        <v>443000</v>
      </c>
      <c r="J56" s="2">
        <v>79000</v>
      </c>
      <c r="K56" s="2">
        <v>1080000</v>
      </c>
      <c r="L56" s="2">
        <v>878000</v>
      </c>
      <c r="M56" s="12">
        <v>0.18712212817412333</v>
      </c>
      <c r="N56" s="12">
        <v>0.14298669891172913</v>
      </c>
      <c r="O56" s="12">
        <v>0.25634824667472794</v>
      </c>
      <c r="P56" s="12">
        <v>-7.8354430379746836</v>
      </c>
      <c r="Q56" s="12">
        <v>0.13256726457399104</v>
      </c>
      <c r="R56" s="12">
        <v>0.12415919282511211</v>
      </c>
      <c r="S56" s="12">
        <v>1.2300683371298406</v>
      </c>
      <c r="T56" s="12">
        <v>0.12415919282511211</v>
      </c>
    </row>
    <row r="57" spans="1:20" x14ac:dyDescent="0.25">
      <c r="A57" s="15" t="s">
        <v>63</v>
      </c>
      <c r="B57" s="15">
        <v>2023</v>
      </c>
      <c r="C57" s="2">
        <v>14933000</v>
      </c>
      <c r="D57" s="2">
        <v>7029000</v>
      </c>
      <c r="E57" s="2">
        <v>4490000</v>
      </c>
      <c r="F57" s="2">
        <v>505000</v>
      </c>
      <c r="G57" s="2">
        <v>264000</v>
      </c>
      <c r="H57" s="2">
        <v>-28000</v>
      </c>
      <c r="I57" s="2">
        <v>2539000</v>
      </c>
      <c r="J57" s="2">
        <v>90000</v>
      </c>
      <c r="K57" s="2">
        <v>1491000</v>
      </c>
      <c r="L57" s="2">
        <v>2539000</v>
      </c>
      <c r="M57" s="12">
        <v>3.3817719145516643E-2</v>
      </c>
      <c r="N57" s="12">
        <v>1.7678966048349294E-2</v>
      </c>
      <c r="O57" s="12">
        <v>-1.875041853612804E-3</v>
      </c>
      <c r="P57" s="12">
        <v>-5.6111111111111107</v>
      </c>
      <c r="Q57" s="12">
        <v>3.7558685446009391E-2</v>
      </c>
      <c r="R57" s="12">
        <v>0.36121781192203728</v>
      </c>
      <c r="S57" s="12">
        <v>0.58723907050019697</v>
      </c>
      <c r="T57" s="12">
        <v>0.36121781192203728</v>
      </c>
    </row>
    <row r="58" spans="1:20" x14ac:dyDescent="0.25">
      <c r="A58" s="15" t="s">
        <v>63</v>
      </c>
      <c r="B58" s="15">
        <v>2022</v>
      </c>
      <c r="C58" s="2">
        <v>16025000</v>
      </c>
      <c r="D58" s="2">
        <v>6666000</v>
      </c>
      <c r="E58" s="2">
        <v>4225000</v>
      </c>
      <c r="F58" s="2">
        <v>503000</v>
      </c>
      <c r="G58" s="2">
        <v>116000</v>
      </c>
      <c r="H58" s="2">
        <v>168000</v>
      </c>
      <c r="I58" s="2">
        <v>2441000</v>
      </c>
      <c r="J58" s="2">
        <v>82000</v>
      </c>
      <c r="K58" s="2">
        <v>939000</v>
      </c>
      <c r="L58" s="2">
        <v>2441000</v>
      </c>
      <c r="M58" s="12">
        <v>3.1388455538221526E-2</v>
      </c>
      <c r="N58" s="12">
        <v>7.238689547581903E-3</v>
      </c>
      <c r="O58" s="12">
        <v>1.0483619344773791E-2</v>
      </c>
      <c r="P58" s="12">
        <v>-6.1341463414634143</v>
      </c>
      <c r="Q58" s="12">
        <v>1.74017401740174E-2</v>
      </c>
      <c r="R58" s="12">
        <v>0.36618661866186619</v>
      </c>
      <c r="S58" s="12">
        <v>0.38467841048750512</v>
      </c>
      <c r="T58" s="12">
        <v>0.36618661866186619</v>
      </c>
    </row>
    <row r="59" spans="1:20" x14ac:dyDescent="0.25">
      <c r="A59" s="15" t="s">
        <v>63</v>
      </c>
      <c r="B59" s="15">
        <v>2021</v>
      </c>
      <c r="C59" s="2">
        <v>15435000</v>
      </c>
      <c r="D59" s="2">
        <v>7744000</v>
      </c>
      <c r="E59" s="2">
        <v>5059000</v>
      </c>
      <c r="F59" s="2">
        <v>0</v>
      </c>
      <c r="G59" s="2">
        <v>194000</v>
      </c>
      <c r="H59" s="2">
        <v>372000</v>
      </c>
      <c r="I59" s="2">
        <v>2685000</v>
      </c>
      <c r="J59" s="2">
        <v>150000</v>
      </c>
      <c r="K59" s="2">
        <v>1303000</v>
      </c>
      <c r="L59" s="2">
        <v>2685000</v>
      </c>
      <c r="M59" s="12">
        <v>0</v>
      </c>
      <c r="N59" s="12">
        <v>1.2568837058632976E-2</v>
      </c>
      <c r="O59" s="12">
        <v>2.4101068999028183E-2</v>
      </c>
      <c r="P59" s="12">
        <v>0</v>
      </c>
      <c r="Q59" s="12">
        <v>2.5051652892561983E-2</v>
      </c>
      <c r="R59" s="12">
        <v>0.34672004132231404</v>
      </c>
      <c r="S59" s="12">
        <v>0.48528864059590315</v>
      </c>
      <c r="T59" s="12">
        <v>0.34672004132231404</v>
      </c>
    </row>
    <row r="60" spans="1:20" x14ac:dyDescent="0.25">
      <c r="A60" s="15" t="s">
        <v>63</v>
      </c>
      <c r="B60" s="15">
        <v>2020</v>
      </c>
      <c r="C60" s="2">
        <v>14577000</v>
      </c>
      <c r="D60" s="2">
        <v>7361000</v>
      </c>
      <c r="E60" s="2">
        <v>4537000</v>
      </c>
      <c r="F60" s="2">
        <v>526000</v>
      </c>
      <c r="G60" s="2">
        <v>255000</v>
      </c>
      <c r="H60" s="2">
        <v>168000</v>
      </c>
      <c r="I60" s="2">
        <v>2824000</v>
      </c>
      <c r="J60" s="2">
        <v>190000</v>
      </c>
      <c r="K60" s="2">
        <v>1058000</v>
      </c>
      <c r="L60" s="2">
        <v>2824000</v>
      </c>
      <c r="M60" s="12">
        <v>3.6084242299512931E-2</v>
      </c>
      <c r="N60" s="12">
        <v>1.7493311380942581E-2</v>
      </c>
      <c r="O60" s="12">
        <v>1.1525005145091582E-2</v>
      </c>
      <c r="P60" s="12">
        <v>-2.7684210526315791</v>
      </c>
      <c r="Q60" s="12">
        <v>3.4642032332563508E-2</v>
      </c>
      <c r="R60" s="12">
        <v>0.38364352669474255</v>
      </c>
      <c r="S60" s="12">
        <v>0.37464589235127477</v>
      </c>
      <c r="T60" s="12">
        <v>0.38364352669474255</v>
      </c>
    </row>
    <row r="61" spans="1:20" x14ac:dyDescent="0.25">
      <c r="A61" s="15" t="s">
        <v>63</v>
      </c>
      <c r="B61" s="15">
        <v>2019</v>
      </c>
      <c r="C61" s="2">
        <v>10745000</v>
      </c>
      <c r="D61" s="2">
        <v>5948000</v>
      </c>
      <c r="E61" s="2">
        <v>3337000</v>
      </c>
      <c r="F61" s="2">
        <v>543000</v>
      </c>
      <c r="G61" s="2">
        <v>413000</v>
      </c>
      <c r="H61" s="2">
        <v>72000</v>
      </c>
      <c r="I61" s="2">
        <v>2611000</v>
      </c>
      <c r="J61" s="2">
        <v>106000</v>
      </c>
      <c r="K61" s="2">
        <v>1073000</v>
      </c>
      <c r="L61" s="2">
        <v>2611000</v>
      </c>
      <c r="M61" s="12">
        <v>5.0535132619823175E-2</v>
      </c>
      <c r="N61" s="12">
        <v>3.8436482084690554E-2</v>
      </c>
      <c r="O61" s="12">
        <v>6.7007910656119128E-3</v>
      </c>
      <c r="P61" s="12">
        <v>-5.1226415094339623</v>
      </c>
      <c r="Q61" s="12">
        <v>6.9435104236718226E-2</v>
      </c>
      <c r="R61" s="12">
        <v>0.43897108271687962</v>
      </c>
      <c r="S61" s="12">
        <v>0.41095365760245117</v>
      </c>
      <c r="T61" s="12">
        <v>0.43897108271687962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Entered data</vt:lpstr>
      <vt:lpstr>Database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Osborn</dc:creator>
  <cp:lastModifiedBy>Thomas Osborn</cp:lastModifiedBy>
  <dcterms:created xsi:type="dcterms:W3CDTF">2024-08-16T15:52:35Z</dcterms:created>
  <dcterms:modified xsi:type="dcterms:W3CDTF">2024-09-17T09:52:42Z</dcterms:modified>
</cp:coreProperties>
</file>