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5945" windowHeight="8205"/>
  </bookViews>
  <sheets>
    <sheet name="DCARegression" sheetId="1" r:id="rId1"/>
    <sheet name="DCA Forecast" sheetId="5" r:id="rId2"/>
    <sheet name="Forecast Chart" sheetId="4" r:id="rId3"/>
  </sheets>
  <definedNames>
    <definedName name="b">DCARegression!$D$6</definedName>
    <definedName name="Di">DCARegression!$D$5</definedName>
    <definedName name="Dmin">'DCA Forecast'!$D$7</definedName>
    <definedName name="Qi">DCARegression!$D$4</definedName>
    <definedName name="solver_adj" localSheetId="0" hidden="1">DCARegression!$D$4:$D$6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250</definedName>
    <definedName name="solver_lhs1" localSheetId="0" hidden="1">DCARegression!$D$5</definedName>
    <definedName name="solver_lhs2" localSheetId="0" hidden="1">DCARegression!$D$6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DCARegression!$J$7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hs1" localSheetId="0" hidden="1">0.000001</definedName>
    <definedName name="solver_rhs2" localSheetId="0" hidden="1">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C10" i="1" l="1"/>
  <c r="D11" i="1" l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10" i="1"/>
  <c r="E10" i="1" s="1"/>
  <c r="F10" i="1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H10" i="1" l="1"/>
  <c r="I10" i="1" s="1"/>
  <c r="F33" i="1"/>
  <c r="F29" i="1"/>
  <c r="F25" i="1"/>
  <c r="F21" i="1"/>
  <c r="F17" i="1"/>
  <c r="F13" i="1"/>
  <c r="F30" i="1"/>
  <c r="F26" i="1"/>
  <c r="F22" i="1"/>
  <c r="F18" i="1"/>
  <c r="F14" i="1"/>
  <c r="F31" i="1"/>
  <c r="F27" i="1"/>
  <c r="F23" i="1"/>
  <c r="F19" i="1"/>
  <c r="F15" i="1"/>
  <c r="F11" i="1"/>
  <c r="F32" i="1"/>
  <c r="F28" i="1"/>
  <c r="F24" i="1"/>
  <c r="F20" i="1"/>
  <c r="F16" i="1"/>
  <c r="F12" i="1"/>
  <c r="H32" i="1" l="1"/>
  <c r="J32" i="1" s="1"/>
  <c r="H23" i="1"/>
  <c r="J23" i="1" s="1"/>
  <c r="H18" i="1"/>
  <c r="J18" i="1" s="1"/>
  <c r="H13" i="1"/>
  <c r="J13" i="1" s="1"/>
  <c r="H29" i="1"/>
  <c r="J29" i="1" s="1"/>
  <c r="H16" i="1"/>
  <c r="J16" i="1" s="1"/>
  <c r="H20" i="1"/>
  <c r="J20" i="1" s="1"/>
  <c r="H11" i="1"/>
  <c r="J11" i="1" s="1"/>
  <c r="H27" i="1"/>
  <c r="J27" i="1" s="1"/>
  <c r="H22" i="1"/>
  <c r="J22" i="1" s="1"/>
  <c r="H17" i="1"/>
  <c r="J17" i="1" s="1"/>
  <c r="H33" i="1"/>
  <c r="J33" i="1" s="1"/>
  <c r="H24" i="1"/>
  <c r="J24" i="1" s="1"/>
  <c r="H31" i="1"/>
  <c r="J31" i="1" s="1"/>
  <c r="H21" i="1"/>
  <c r="J21" i="1" s="1"/>
  <c r="H15" i="1"/>
  <c r="J15" i="1" s="1"/>
  <c r="H26" i="1"/>
  <c r="J26" i="1" s="1"/>
  <c r="H12" i="1"/>
  <c r="J12" i="1" s="1"/>
  <c r="H28" i="1"/>
  <c r="J28" i="1" s="1"/>
  <c r="H19" i="1"/>
  <c r="J19" i="1" s="1"/>
  <c r="H14" i="1"/>
  <c r="J14" i="1" s="1"/>
  <c r="H30" i="1"/>
  <c r="J30" i="1" s="1"/>
  <c r="H25" i="1"/>
  <c r="J25" i="1" s="1"/>
  <c r="J10" i="1"/>
  <c r="I11" i="1" l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J7" i="1"/>
  <c r="W5" i="1"/>
  <c r="W9" i="1"/>
  <c r="C5" i="5" l="1"/>
  <c r="F14" i="5" s="1"/>
  <c r="C6" i="5"/>
  <c r="C4" i="5"/>
  <c r="H14" i="5" l="1"/>
  <c r="G17" i="5"/>
  <c r="G16" i="5"/>
  <c r="G20" i="5"/>
  <c r="G19" i="5"/>
  <c r="G24" i="5"/>
  <c r="G15" i="5"/>
  <c r="G22" i="5"/>
  <c r="G14" i="5"/>
  <c r="G21" i="5"/>
  <c r="G25" i="5"/>
  <c r="G23" i="5"/>
  <c r="G18" i="5"/>
  <c r="B19" i="5"/>
  <c r="C19" i="5" s="1"/>
  <c r="B23" i="5"/>
  <c r="C23" i="5" s="1"/>
  <c r="B27" i="5"/>
  <c r="B31" i="5"/>
  <c r="B35" i="5"/>
  <c r="C35" i="5" s="1"/>
  <c r="B39" i="5"/>
  <c r="C39" i="5" s="1"/>
  <c r="B43" i="5"/>
  <c r="B47" i="5"/>
  <c r="B51" i="5"/>
  <c r="C51" i="5" s="1"/>
  <c r="B55" i="5"/>
  <c r="C55" i="5" s="1"/>
  <c r="B59" i="5"/>
  <c r="B63" i="5"/>
  <c r="B67" i="5"/>
  <c r="C67" i="5" s="1"/>
  <c r="B71" i="5"/>
  <c r="C71" i="5" s="1"/>
  <c r="B75" i="5"/>
  <c r="B79" i="5"/>
  <c r="B83" i="5"/>
  <c r="C83" i="5" s="1"/>
  <c r="B87" i="5"/>
  <c r="C87" i="5" s="1"/>
  <c r="B91" i="5"/>
  <c r="B95" i="5"/>
  <c r="C95" i="5" s="1"/>
  <c r="B99" i="5"/>
  <c r="C99" i="5" s="1"/>
  <c r="B103" i="5"/>
  <c r="C103" i="5" s="1"/>
  <c r="B107" i="5"/>
  <c r="B111" i="5"/>
  <c r="B115" i="5"/>
  <c r="C115" i="5" s="1"/>
  <c r="B119" i="5"/>
  <c r="C119" i="5" s="1"/>
  <c r="B123" i="5"/>
  <c r="B127" i="5"/>
  <c r="B131" i="5"/>
  <c r="C131" i="5" s="1"/>
  <c r="B135" i="5"/>
  <c r="C135" i="5" s="1"/>
  <c r="B139" i="5"/>
  <c r="B143" i="5"/>
  <c r="B147" i="5"/>
  <c r="C147" i="5" s="1"/>
  <c r="B151" i="5"/>
  <c r="C151" i="5" s="1"/>
  <c r="B155" i="5"/>
  <c r="B159" i="5"/>
  <c r="B163" i="5"/>
  <c r="C163" i="5" s="1"/>
  <c r="B167" i="5"/>
  <c r="C167" i="5" s="1"/>
  <c r="B171" i="5"/>
  <c r="B175" i="5"/>
  <c r="B179" i="5"/>
  <c r="C179" i="5" s="1"/>
  <c r="B183" i="5"/>
  <c r="C183" i="5" s="1"/>
  <c r="B187" i="5"/>
  <c r="B191" i="5"/>
  <c r="B195" i="5"/>
  <c r="C195" i="5" s="1"/>
  <c r="B199" i="5"/>
  <c r="C199" i="5" s="1"/>
  <c r="B203" i="5"/>
  <c r="B207" i="5"/>
  <c r="C207" i="5" s="1"/>
  <c r="B211" i="5"/>
  <c r="C211" i="5" s="1"/>
  <c r="B215" i="5"/>
  <c r="C215" i="5" s="1"/>
  <c r="B219" i="5"/>
  <c r="B223" i="5"/>
  <c r="B227" i="5"/>
  <c r="C227" i="5" s="1"/>
  <c r="B231" i="5"/>
  <c r="C231" i="5" s="1"/>
  <c r="B235" i="5"/>
  <c r="B239" i="5"/>
  <c r="C239" i="5" s="1"/>
  <c r="B243" i="5"/>
  <c r="C243" i="5" s="1"/>
  <c r="B247" i="5"/>
  <c r="B251" i="5"/>
  <c r="C251" i="5" s="1"/>
  <c r="B255" i="5"/>
  <c r="B259" i="5"/>
  <c r="C259" i="5" s="1"/>
  <c r="B263" i="5"/>
  <c r="B267" i="5"/>
  <c r="C267" i="5" s="1"/>
  <c r="B271" i="5"/>
  <c r="B275" i="5"/>
  <c r="C275" i="5" s="1"/>
  <c r="B279" i="5"/>
  <c r="B283" i="5"/>
  <c r="C283" i="5" s="1"/>
  <c r="B287" i="5"/>
  <c r="B291" i="5"/>
  <c r="C291" i="5" s="1"/>
  <c r="B295" i="5"/>
  <c r="C295" i="5" s="1"/>
  <c r="B299" i="5"/>
  <c r="C299" i="5" s="1"/>
  <c r="B303" i="5"/>
  <c r="C303" i="5" s="1"/>
  <c r="B307" i="5"/>
  <c r="C307" i="5" s="1"/>
  <c r="B311" i="5"/>
  <c r="B315" i="5"/>
  <c r="C315" i="5" s="1"/>
  <c r="B319" i="5"/>
  <c r="B323" i="5"/>
  <c r="C323" i="5" s="1"/>
  <c r="B327" i="5"/>
  <c r="B331" i="5"/>
  <c r="C331" i="5" s="1"/>
  <c r="B335" i="5"/>
  <c r="B339" i="5"/>
  <c r="C339" i="5" s="1"/>
  <c r="B343" i="5"/>
  <c r="B347" i="5"/>
  <c r="C347" i="5" s="1"/>
  <c r="B351" i="5"/>
  <c r="B355" i="5"/>
  <c r="C355" i="5" s="1"/>
  <c r="B359" i="5"/>
  <c r="C359" i="5" s="1"/>
  <c r="B363" i="5"/>
  <c r="C363" i="5" s="1"/>
  <c r="B367" i="5"/>
  <c r="C367" i="5" s="1"/>
  <c r="B371" i="5"/>
  <c r="C371" i="5" s="1"/>
  <c r="B375" i="5"/>
  <c r="B379" i="5"/>
  <c r="C379" i="5" s="1"/>
  <c r="B383" i="5"/>
  <c r="B387" i="5"/>
  <c r="C387" i="5" s="1"/>
  <c r="B391" i="5"/>
  <c r="B395" i="5"/>
  <c r="C395" i="5" s="1"/>
  <c r="B399" i="5"/>
  <c r="B403" i="5"/>
  <c r="C403" i="5" s="1"/>
  <c r="B407" i="5"/>
  <c r="B411" i="5"/>
  <c r="C411" i="5" s="1"/>
  <c r="B415" i="5"/>
  <c r="B419" i="5"/>
  <c r="C419" i="5" s="1"/>
  <c r="B423" i="5"/>
  <c r="C423" i="5" s="1"/>
  <c r="B427" i="5"/>
  <c r="C427" i="5" s="1"/>
  <c r="B431" i="5"/>
  <c r="C431" i="5" s="1"/>
  <c r="B435" i="5"/>
  <c r="C435" i="5" s="1"/>
  <c r="B439" i="5"/>
  <c r="B443" i="5"/>
  <c r="C443" i="5" s="1"/>
  <c r="B447" i="5"/>
  <c r="B451" i="5"/>
  <c r="C451" i="5" s="1"/>
  <c r="B455" i="5"/>
  <c r="B459" i="5"/>
  <c r="C459" i="5" s="1"/>
  <c r="B463" i="5"/>
  <c r="B467" i="5"/>
  <c r="C467" i="5" s="1"/>
  <c r="B471" i="5"/>
  <c r="B475" i="5"/>
  <c r="C475" i="5" s="1"/>
  <c r="B479" i="5"/>
  <c r="B483" i="5"/>
  <c r="C483" i="5" s="1"/>
  <c r="B487" i="5"/>
  <c r="C487" i="5" s="1"/>
  <c r="B491" i="5"/>
  <c r="C491" i="5" s="1"/>
  <c r="B495" i="5"/>
  <c r="B499" i="5"/>
  <c r="C499" i="5" s="1"/>
  <c r="B503" i="5"/>
  <c r="C503" i="5" s="1"/>
  <c r="B507" i="5"/>
  <c r="C507" i="5" s="1"/>
  <c r="B511" i="5"/>
  <c r="B515" i="5"/>
  <c r="C515" i="5" s="1"/>
  <c r="B15" i="5"/>
  <c r="C15" i="5" s="1"/>
  <c r="D15" i="5" s="1"/>
  <c r="C235" i="5"/>
  <c r="B22" i="5"/>
  <c r="B30" i="5"/>
  <c r="C30" i="5" s="1"/>
  <c r="B42" i="5"/>
  <c r="B50" i="5"/>
  <c r="B58" i="5"/>
  <c r="C58" i="5" s="1"/>
  <c r="B70" i="5"/>
  <c r="C70" i="5" s="1"/>
  <c r="B78" i="5"/>
  <c r="C78" i="5" s="1"/>
  <c r="B86" i="5"/>
  <c r="C86" i="5" s="1"/>
  <c r="B98" i="5"/>
  <c r="B106" i="5"/>
  <c r="C106" i="5" s="1"/>
  <c r="B118" i="5"/>
  <c r="C118" i="5" s="1"/>
  <c r="B126" i="5"/>
  <c r="C126" i="5" s="1"/>
  <c r="B134" i="5"/>
  <c r="C134" i="5" s="1"/>
  <c r="B142" i="5"/>
  <c r="C142" i="5" s="1"/>
  <c r="B154" i="5"/>
  <c r="B162" i="5"/>
  <c r="C162" i="5" s="1"/>
  <c r="B170" i="5"/>
  <c r="B182" i="5"/>
  <c r="C182" i="5" s="1"/>
  <c r="B190" i="5"/>
  <c r="C190" i="5" s="1"/>
  <c r="B198" i="5"/>
  <c r="C198" i="5" s="1"/>
  <c r="B210" i="5"/>
  <c r="B218" i="5"/>
  <c r="C218" i="5" s="1"/>
  <c r="B230" i="5"/>
  <c r="C230" i="5" s="1"/>
  <c r="B238" i="5"/>
  <c r="C238" i="5" s="1"/>
  <c r="B246" i="5"/>
  <c r="B258" i="5"/>
  <c r="B266" i="5"/>
  <c r="C266" i="5" s="1"/>
  <c r="B278" i="5"/>
  <c r="C278" i="5" s="1"/>
  <c r="B286" i="5"/>
  <c r="C286" i="5" s="1"/>
  <c r="B294" i="5"/>
  <c r="C294" i="5" s="1"/>
  <c r="B306" i="5"/>
  <c r="B314" i="5"/>
  <c r="C314" i="5" s="1"/>
  <c r="B322" i="5"/>
  <c r="B330" i="5"/>
  <c r="C330" i="5" s="1"/>
  <c r="B338" i="5"/>
  <c r="C338" i="5" s="1"/>
  <c r="B350" i="5"/>
  <c r="C350" i="5" s="1"/>
  <c r="B358" i="5"/>
  <c r="C358" i="5" s="1"/>
  <c r="B366" i="5"/>
  <c r="C366" i="5" s="1"/>
  <c r="B378" i="5"/>
  <c r="C378" i="5" s="1"/>
  <c r="B386" i="5"/>
  <c r="B394" i="5"/>
  <c r="B406" i="5"/>
  <c r="C406" i="5" s="1"/>
  <c r="B414" i="5"/>
  <c r="C414" i="5" s="1"/>
  <c r="B422" i="5"/>
  <c r="C422" i="5" s="1"/>
  <c r="B434" i="5"/>
  <c r="B442" i="5"/>
  <c r="C442" i="5" s="1"/>
  <c r="B450" i="5"/>
  <c r="B462" i="5"/>
  <c r="C462" i="5" s="1"/>
  <c r="B470" i="5"/>
  <c r="B478" i="5"/>
  <c r="C478" i="5" s="1"/>
  <c r="B490" i="5"/>
  <c r="B498" i="5"/>
  <c r="C498" i="5" s="1"/>
  <c r="B506" i="5"/>
  <c r="B518" i="5"/>
  <c r="C518" i="5" s="1"/>
  <c r="C154" i="5"/>
  <c r="B17" i="5"/>
  <c r="B21" i="5"/>
  <c r="B25" i="5"/>
  <c r="C25" i="5" s="1"/>
  <c r="B29" i="5"/>
  <c r="C29" i="5" s="1"/>
  <c r="B33" i="5"/>
  <c r="B37" i="5"/>
  <c r="B41" i="5"/>
  <c r="C41" i="5" s="1"/>
  <c r="B45" i="5"/>
  <c r="C45" i="5" s="1"/>
  <c r="B49" i="5"/>
  <c r="B53" i="5"/>
  <c r="B57" i="5"/>
  <c r="C57" i="5" s="1"/>
  <c r="B61" i="5"/>
  <c r="C61" i="5" s="1"/>
  <c r="B65" i="5"/>
  <c r="B69" i="5"/>
  <c r="B73" i="5"/>
  <c r="C73" i="5" s="1"/>
  <c r="B77" i="5"/>
  <c r="C77" i="5" s="1"/>
  <c r="B81" i="5"/>
  <c r="B85" i="5"/>
  <c r="B89" i="5"/>
  <c r="C89" i="5" s="1"/>
  <c r="B93" i="5"/>
  <c r="C93" i="5" s="1"/>
  <c r="B97" i="5"/>
  <c r="B101" i="5"/>
  <c r="B105" i="5"/>
  <c r="C105" i="5" s="1"/>
  <c r="B109" i="5"/>
  <c r="C109" i="5" s="1"/>
  <c r="B113" i="5"/>
  <c r="B117" i="5"/>
  <c r="B121" i="5"/>
  <c r="C121" i="5" s="1"/>
  <c r="B125" i="5"/>
  <c r="C125" i="5" s="1"/>
  <c r="B129" i="5"/>
  <c r="B133" i="5"/>
  <c r="B137" i="5"/>
  <c r="C137" i="5" s="1"/>
  <c r="B141" i="5"/>
  <c r="C141" i="5" s="1"/>
  <c r="B145" i="5"/>
  <c r="B149" i="5"/>
  <c r="B153" i="5"/>
  <c r="C153" i="5" s="1"/>
  <c r="B157" i="5"/>
  <c r="C157" i="5" s="1"/>
  <c r="B161" i="5"/>
  <c r="B165" i="5"/>
  <c r="B169" i="5"/>
  <c r="C169" i="5" s="1"/>
  <c r="B173" i="5"/>
  <c r="C173" i="5" s="1"/>
  <c r="B177" i="5"/>
  <c r="B181" i="5"/>
  <c r="B185" i="5"/>
  <c r="C185" i="5" s="1"/>
  <c r="B189" i="5"/>
  <c r="C189" i="5" s="1"/>
  <c r="B193" i="5"/>
  <c r="B197" i="5"/>
  <c r="B201" i="5"/>
  <c r="C201" i="5" s="1"/>
  <c r="B205" i="5"/>
  <c r="C205" i="5" s="1"/>
  <c r="B209" i="5"/>
  <c r="B213" i="5"/>
  <c r="B217" i="5"/>
  <c r="C217" i="5" s="1"/>
  <c r="B221" i="5"/>
  <c r="C221" i="5" s="1"/>
  <c r="B225" i="5"/>
  <c r="B229" i="5"/>
  <c r="B233" i="5"/>
  <c r="C233" i="5" s="1"/>
  <c r="B237" i="5"/>
  <c r="C237" i="5" s="1"/>
  <c r="B241" i="5"/>
  <c r="B245" i="5"/>
  <c r="B249" i="5"/>
  <c r="C249" i="5" s="1"/>
  <c r="B253" i="5"/>
  <c r="C253" i="5" s="1"/>
  <c r="B257" i="5"/>
  <c r="B261" i="5"/>
  <c r="B265" i="5"/>
  <c r="C265" i="5" s="1"/>
  <c r="B269" i="5"/>
  <c r="C269" i="5" s="1"/>
  <c r="B273" i="5"/>
  <c r="B277" i="5"/>
  <c r="B281" i="5"/>
  <c r="C281" i="5" s="1"/>
  <c r="B285" i="5"/>
  <c r="C285" i="5" s="1"/>
  <c r="B289" i="5"/>
  <c r="B293" i="5"/>
  <c r="B297" i="5"/>
  <c r="C297" i="5" s="1"/>
  <c r="B301" i="5"/>
  <c r="C301" i="5" s="1"/>
  <c r="B305" i="5"/>
  <c r="B309" i="5"/>
  <c r="B313" i="5"/>
  <c r="C313" i="5" s="1"/>
  <c r="B317" i="5"/>
  <c r="C317" i="5" s="1"/>
  <c r="B321" i="5"/>
  <c r="B325" i="5"/>
  <c r="B329" i="5"/>
  <c r="C329" i="5" s="1"/>
  <c r="B333" i="5"/>
  <c r="C333" i="5" s="1"/>
  <c r="B337" i="5"/>
  <c r="B341" i="5"/>
  <c r="B345" i="5"/>
  <c r="C345" i="5" s="1"/>
  <c r="B349" i="5"/>
  <c r="C349" i="5" s="1"/>
  <c r="B353" i="5"/>
  <c r="B357" i="5"/>
  <c r="B361" i="5"/>
  <c r="C361" i="5" s="1"/>
  <c r="B365" i="5"/>
  <c r="C365" i="5" s="1"/>
  <c r="B369" i="5"/>
  <c r="B373" i="5"/>
  <c r="B377" i="5"/>
  <c r="C377" i="5" s="1"/>
  <c r="B381" i="5"/>
  <c r="C381" i="5" s="1"/>
  <c r="B385" i="5"/>
  <c r="B389" i="5"/>
  <c r="B393" i="5"/>
  <c r="C393" i="5" s="1"/>
  <c r="B397" i="5"/>
  <c r="C397" i="5" s="1"/>
  <c r="B401" i="5"/>
  <c r="B405" i="5"/>
  <c r="B409" i="5"/>
  <c r="C409" i="5" s="1"/>
  <c r="B413" i="5"/>
  <c r="C413" i="5" s="1"/>
  <c r="B417" i="5"/>
  <c r="B421" i="5"/>
  <c r="B425" i="5"/>
  <c r="C425" i="5" s="1"/>
  <c r="B429" i="5"/>
  <c r="C429" i="5" s="1"/>
  <c r="B433" i="5"/>
  <c r="B437" i="5"/>
  <c r="B441" i="5"/>
  <c r="C441" i="5" s="1"/>
  <c r="B445" i="5"/>
  <c r="C445" i="5" s="1"/>
  <c r="B449" i="5"/>
  <c r="B453" i="5"/>
  <c r="B457" i="5"/>
  <c r="C457" i="5" s="1"/>
  <c r="B461" i="5"/>
  <c r="C461" i="5" s="1"/>
  <c r="B465" i="5"/>
  <c r="B469" i="5"/>
  <c r="B473" i="5"/>
  <c r="C473" i="5" s="1"/>
  <c r="B477" i="5"/>
  <c r="C477" i="5" s="1"/>
  <c r="B481" i="5"/>
  <c r="B485" i="5"/>
  <c r="B489" i="5"/>
  <c r="C489" i="5" s="1"/>
  <c r="B493" i="5"/>
  <c r="C493" i="5" s="1"/>
  <c r="B497" i="5"/>
  <c r="C497" i="5" s="1"/>
  <c r="B501" i="5"/>
  <c r="B505" i="5"/>
  <c r="C505" i="5" s="1"/>
  <c r="B509" i="5"/>
  <c r="C509" i="5" s="1"/>
  <c r="B513" i="5"/>
  <c r="C513" i="5" s="1"/>
  <c r="B517" i="5"/>
  <c r="B18" i="5"/>
  <c r="B26" i="5"/>
  <c r="B34" i="5"/>
  <c r="B38" i="5"/>
  <c r="B46" i="5"/>
  <c r="B54" i="5"/>
  <c r="B62" i="5"/>
  <c r="B66" i="5"/>
  <c r="B74" i="5"/>
  <c r="B82" i="5"/>
  <c r="B90" i="5"/>
  <c r="B94" i="5"/>
  <c r="B102" i="5"/>
  <c r="C102" i="5" s="1"/>
  <c r="B110" i="5"/>
  <c r="B114" i="5"/>
  <c r="B122" i="5"/>
  <c r="B130" i="5"/>
  <c r="B138" i="5"/>
  <c r="B146" i="5"/>
  <c r="B150" i="5"/>
  <c r="B158" i="5"/>
  <c r="B166" i="5"/>
  <c r="C166" i="5" s="1"/>
  <c r="B174" i="5"/>
  <c r="B178" i="5"/>
  <c r="B186" i="5"/>
  <c r="B194" i="5"/>
  <c r="B202" i="5"/>
  <c r="B206" i="5"/>
  <c r="B214" i="5"/>
  <c r="C214" i="5" s="1"/>
  <c r="B222" i="5"/>
  <c r="B226" i="5"/>
  <c r="B234" i="5"/>
  <c r="B242" i="5"/>
  <c r="B250" i="5"/>
  <c r="B254" i="5"/>
  <c r="C254" i="5" s="1"/>
  <c r="B262" i="5"/>
  <c r="B270" i="5"/>
  <c r="B274" i="5"/>
  <c r="B282" i="5"/>
  <c r="C282" i="5" s="1"/>
  <c r="B290" i="5"/>
  <c r="B298" i="5"/>
  <c r="B302" i="5"/>
  <c r="B310" i="5"/>
  <c r="C310" i="5" s="1"/>
  <c r="B318" i="5"/>
  <c r="B326" i="5"/>
  <c r="C326" i="5" s="1"/>
  <c r="B334" i="5"/>
  <c r="B342" i="5"/>
  <c r="C342" i="5" s="1"/>
  <c r="B346" i="5"/>
  <c r="B354" i="5"/>
  <c r="B362" i="5"/>
  <c r="B370" i="5"/>
  <c r="B374" i="5"/>
  <c r="B382" i="5"/>
  <c r="B390" i="5"/>
  <c r="B398" i="5"/>
  <c r="C398" i="5" s="1"/>
  <c r="B402" i="5"/>
  <c r="B410" i="5"/>
  <c r="B418" i="5"/>
  <c r="B426" i="5"/>
  <c r="B430" i="5"/>
  <c r="B438" i="5"/>
  <c r="C438" i="5" s="1"/>
  <c r="B446" i="5"/>
  <c r="B454" i="5"/>
  <c r="C454" i="5" s="1"/>
  <c r="B458" i="5"/>
  <c r="B466" i="5"/>
  <c r="B474" i="5"/>
  <c r="B482" i="5"/>
  <c r="B486" i="5"/>
  <c r="B494" i="5"/>
  <c r="B502" i="5"/>
  <c r="B510" i="5"/>
  <c r="C510" i="5" s="1"/>
  <c r="B514" i="5"/>
  <c r="B16" i="5"/>
  <c r="B20" i="5"/>
  <c r="B24" i="5"/>
  <c r="B28" i="5"/>
  <c r="B32" i="5"/>
  <c r="C32" i="5" s="1"/>
  <c r="B36" i="5"/>
  <c r="B40" i="5"/>
  <c r="B44" i="5"/>
  <c r="B48" i="5"/>
  <c r="C48" i="5" s="1"/>
  <c r="B52" i="5"/>
  <c r="B56" i="5"/>
  <c r="B60" i="5"/>
  <c r="B64" i="5"/>
  <c r="C64" i="5" s="1"/>
  <c r="B68" i="5"/>
  <c r="B72" i="5"/>
  <c r="B76" i="5"/>
  <c r="B80" i="5"/>
  <c r="C80" i="5" s="1"/>
  <c r="B84" i="5"/>
  <c r="B88" i="5"/>
  <c r="B92" i="5"/>
  <c r="B96" i="5"/>
  <c r="C96" i="5" s="1"/>
  <c r="B100" i="5"/>
  <c r="B104" i="5"/>
  <c r="B108" i="5"/>
  <c r="B112" i="5"/>
  <c r="C112" i="5" s="1"/>
  <c r="B116" i="5"/>
  <c r="B120" i="5"/>
  <c r="B124" i="5"/>
  <c r="B128" i="5"/>
  <c r="C128" i="5" s="1"/>
  <c r="B132" i="5"/>
  <c r="B136" i="5"/>
  <c r="B140" i="5"/>
  <c r="B144" i="5"/>
  <c r="C144" i="5" s="1"/>
  <c r="B148" i="5"/>
  <c r="B152" i="5"/>
  <c r="B156" i="5"/>
  <c r="B160" i="5"/>
  <c r="C160" i="5" s="1"/>
  <c r="B164" i="5"/>
  <c r="B168" i="5"/>
  <c r="B172" i="5"/>
  <c r="B176" i="5"/>
  <c r="C176" i="5" s="1"/>
  <c r="B180" i="5"/>
  <c r="B184" i="5"/>
  <c r="B188" i="5"/>
  <c r="B192" i="5"/>
  <c r="C192" i="5" s="1"/>
  <c r="B196" i="5"/>
  <c r="B200" i="5"/>
  <c r="B204" i="5"/>
  <c r="B208" i="5"/>
  <c r="C208" i="5" s="1"/>
  <c r="B212" i="5"/>
  <c r="B216" i="5"/>
  <c r="B220" i="5"/>
  <c r="B224" i="5"/>
  <c r="C224" i="5" s="1"/>
  <c r="B228" i="5"/>
  <c r="B232" i="5"/>
  <c r="B236" i="5"/>
  <c r="B240" i="5"/>
  <c r="B244" i="5"/>
  <c r="B248" i="5"/>
  <c r="B252" i="5"/>
  <c r="B256" i="5"/>
  <c r="B260" i="5"/>
  <c r="B264" i="5"/>
  <c r="B268" i="5"/>
  <c r="B272" i="5"/>
  <c r="B276" i="5"/>
  <c r="B280" i="5"/>
  <c r="B284" i="5"/>
  <c r="B288" i="5"/>
  <c r="C288" i="5" s="1"/>
  <c r="B292" i="5"/>
  <c r="B296" i="5"/>
  <c r="B300" i="5"/>
  <c r="B304" i="5"/>
  <c r="C304" i="5" s="1"/>
  <c r="B308" i="5"/>
  <c r="B312" i="5"/>
  <c r="B316" i="5"/>
  <c r="B320" i="5"/>
  <c r="B324" i="5"/>
  <c r="B328" i="5"/>
  <c r="B332" i="5"/>
  <c r="B336" i="5"/>
  <c r="B340" i="5"/>
  <c r="B344" i="5"/>
  <c r="B348" i="5"/>
  <c r="B352" i="5"/>
  <c r="B356" i="5"/>
  <c r="B360" i="5"/>
  <c r="B364" i="5"/>
  <c r="B368" i="5"/>
  <c r="B372" i="5"/>
  <c r="B376" i="5"/>
  <c r="B380" i="5"/>
  <c r="B384" i="5"/>
  <c r="C384" i="5" s="1"/>
  <c r="B388" i="5"/>
  <c r="B392" i="5"/>
  <c r="B396" i="5"/>
  <c r="B400" i="5"/>
  <c r="C400" i="5" s="1"/>
  <c r="B404" i="5"/>
  <c r="B408" i="5"/>
  <c r="B412" i="5"/>
  <c r="B416" i="5"/>
  <c r="C416" i="5" s="1"/>
  <c r="B420" i="5"/>
  <c r="B424" i="5"/>
  <c r="B428" i="5"/>
  <c r="B432" i="5"/>
  <c r="C432" i="5" s="1"/>
  <c r="B436" i="5"/>
  <c r="B440" i="5"/>
  <c r="B444" i="5"/>
  <c r="B448" i="5"/>
  <c r="B452" i="5"/>
  <c r="B456" i="5"/>
  <c r="B460" i="5"/>
  <c r="B464" i="5"/>
  <c r="C464" i="5" s="1"/>
  <c r="B468" i="5"/>
  <c r="B472" i="5"/>
  <c r="B476" i="5"/>
  <c r="B480" i="5"/>
  <c r="B484" i="5"/>
  <c r="B488" i="5"/>
  <c r="B492" i="5"/>
  <c r="B496" i="5"/>
  <c r="B500" i="5"/>
  <c r="B504" i="5"/>
  <c r="B508" i="5"/>
  <c r="B512" i="5"/>
  <c r="B516" i="5"/>
  <c r="B14" i="5"/>
  <c r="C14" i="5" s="1"/>
  <c r="E100" i="5" l="1"/>
  <c r="F100" i="5" s="1"/>
  <c r="E84" i="5"/>
  <c r="F84" i="5" s="1"/>
  <c r="E68" i="5"/>
  <c r="F68" i="5" s="1"/>
  <c r="E52" i="5"/>
  <c r="F52" i="5" s="1"/>
  <c r="E36" i="5"/>
  <c r="F36" i="5" s="1"/>
  <c r="E516" i="5"/>
  <c r="F516" i="5" s="1"/>
  <c r="E500" i="5"/>
  <c r="F500" i="5" s="1"/>
  <c r="E484" i="5"/>
  <c r="F484" i="5" s="1"/>
  <c r="E468" i="5"/>
  <c r="F468" i="5" s="1"/>
  <c r="E436" i="5"/>
  <c r="F436" i="5" s="1"/>
  <c r="E420" i="5"/>
  <c r="F420" i="5" s="1"/>
  <c r="E404" i="5"/>
  <c r="F404" i="5" s="1"/>
  <c r="E372" i="5"/>
  <c r="F372" i="5" s="1"/>
  <c r="E356" i="5"/>
  <c r="F356" i="5" s="1"/>
  <c r="E340" i="5"/>
  <c r="F340" i="5" s="1"/>
  <c r="E308" i="5"/>
  <c r="F308" i="5" s="1"/>
  <c r="E292" i="5"/>
  <c r="F292" i="5" s="1"/>
  <c r="E276" i="5"/>
  <c r="F276" i="5" s="1"/>
  <c r="E244" i="5"/>
  <c r="F244" i="5" s="1"/>
  <c r="E228" i="5"/>
  <c r="F228" i="5" s="1"/>
  <c r="E212" i="5"/>
  <c r="F212" i="5" s="1"/>
  <c r="E196" i="5"/>
  <c r="F196" i="5" s="1"/>
  <c r="E180" i="5"/>
  <c r="F180" i="5" s="1"/>
  <c r="E164" i="5"/>
  <c r="F164" i="5" s="1"/>
  <c r="E148" i="5"/>
  <c r="F148" i="5" s="1"/>
  <c r="E132" i="5"/>
  <c r="F132" i="5" s="1"/>
  <c r="E116" i="5"/>
  <c r="F116" i="5" s="1"/>
  <c r="E20" i="5"/>
  <c r="F20" i="5" s="1"/>
  <c r="E508" i="5"/>
  <c r="F508" i="5" s="1"/>
  <c r="E492" i="5"/>
  <c r="F492" i="5" s="1"/>
  <c r="E476" i="5"/>
  <c r="F476" i="5" s="1"/>
  <c r="E460" i="5"/>
  <c r="F460" i="5" s="1"/>
  <c r="E444" i="5"/>
  <c r="F444" i="5" s="1"/>
  <c r="E428" i="5"/>
  <c r="F428" i="5" s="1"/>
  <c r="E412" i="5"/>
  <c r="F412" i="5" s="1"/>
  <c r="E396" i="5"/>
  <c r="F396" i="5" s="1"/>
  <c r="E364" i="5"/>
  <c r="F364" i="5" s="1"/>
  <c r="E348" i="5"/>
  <c r="F348" i="5" s="1"/>
  <c r="E332" i="5"/>
  <c r="F332" i="5" s="1"/>
  <c r="E300" i="5"/>
  <c r="F300" i="5" s="1"/>
  <c r="E284" i="5"/>
  <c r="F284" i="5" s="1"/>
  <c r="E268" i="5"/>
  <c r="F268" i="5" s="1"/>
  <c r="E252" i="5"/>
  <c r="F252" i="5" s="1"/>
  <c r="E236" i="5"/>
  <c r="F236" i="5" s="1"/>
  <c r="E220" i="5"/>
  <c r="F220" i="5" s="1"/>
  <c r="E204" i="5"/>
  <c r="F204" i="5" s="1"/>
  <c r="E188" i="5"/>
  <c r="F188" i="5" s="1"/>
  <c r="E172" i="5"/>
  <c r="F172" i="5" s="1"/>
  <c r="E156" i="5"/>
  <c r="F156" i="5" s="1"/>
  <c r="E140" i="5"/>
  <c r="F140" i="5" s="1"/>
  <c r="E124" i="5"/>
  <c r="F124" i="5" s="1"/>
  <c r="E108" i="5"/>
  <c r="F108" i="5" s="1"/>
  <c r="E92" i="5"/>
  <c r="F92" i="5" s="1"/>
  <c r="E76" i="5"/>
  <c r="F76" i="5" s="1"/>
  <c r="E60" i="5"/>
  <c r="F60" i="5" s="1"/>
  <c r="E44" i="5"/>
  <c r="F44" i="5" s="1"/>
  <c r="E28" i="5"/>
  <c r="F28" i="5" s="1"/>
  <c r="E482" i="5"/>
  <c r="F482" i="5" s="1"/>
  <c r="E370" i="5"/>
  <c r="F370" i="5" s="1"/>
  <c r="E226" i="5"/>
  <c r="F226" i="5" s="1"/>
  <c r="E146" i="5"/>
  <c r="F146" i="5" s="1"/>
  <c r="E114" i="5"/>
  <c r="F114" i="5" s="1"/>
  <c r="E34" i="5"/>
  <c r="F34" i="5" s="1"/>
  <c r="E418" i="5"/>
  <c r="F418" i="5" s="1"/>
  <c r="E334" i="5"/>
  <c r="F334" i="5" s="1"/>
  <c r="E302" i="5"/>
  <c r="F302" i="5" s="1"/>
  <c r="E222" i="5"/>
  <c r="F222" i="5" s="1"/>
  <c r="E194" i="5"/>
  <c r="F194" i="5" s="1"/>
  <c r="E82" i="5"/>
  <c r="F82" i="5" s="1"/>
  <c r="E446" i="5"/>
  <c r="F446" i="5" s="1"/>
  <c r="D267" i="5"/>
  <c r="E514" i="5"/>
  <c r="F514" i="5" s="1"/>
  <c r="E402" i="5"/>
  <c r="F402" i="5" s="1"/>
  <c r="E290" i="5"/>
  <c r="F290" i="5" s="1"/>
  <c r="E178" i="5"/>
  <c r="F178" i="5" s="1"/>
  <c r="E66" i="5"/>
  <c r="F66" i="5" s="1"/>
  <c r="E354" i="5"/>
  <c r="F354" i="5" s="1"/>
  <c r="E242" i="5"/>
  <c r="F242" i="5" s="1"/>
  <c r="E130" i="5"/>
  <c r="F130" i="5" s="1"/>
  <c r="E18" i="5"/>
  <c r="F18" i="5" s="1"/>
  <c r="D315" i="5"/>
  <c r="C446" i="5"/>
  <c r="D446" i="5" s="1"/>
  <c r="E158" i="5"/>
  <c r="F158" i="5" s="1"/>
  <c r="E46" i="5"/>
  <c r="F46" i="5" s="1"/>
  <c r="C334" i="5"/>
  <c r="D334" i="5" s="1"/>
  <c r="E346" i="5"/>
  <c r="F346" i="5" s="1"/>
  <c r="E234" i="5"/>
  <c r="F234" i="5" s="1"/>
  <c r="E122" i="5"/>
  <c r="F122" i="5" s="1"/>
  <c r="D478" i="5"/>
  <c r="E504" i="5"/>
  <c r="F504" i="5" s="1"/>
  <c r="E488" i="5"/>
  <c r="F488" i="5" s="1"/>
  <c r="E472" i="5"/>
  <c r="F472" i="5" s="1"/>
  <c r="E456" i="5"/>
  <c r="F456" i="5" s="1"/>
  <c r="E440" i="5"/>
  <c r="F440" i="5" s="1"/>
  <c r="E424" i="5"/>
  <c r="F424" i="5" s="1"/>
  <c r="E408" i="5"/>
  <c r="F408" i="5" s="1"/>
  <c r="E392" i="5"/>
  <c r="F392" i="5" s="1"/>
  <c r="E376" i="5"/>
  <c r="F376" i="5" s="1"/>
  <c r="E360" i="5"/>
  <c r="F360" i="5" s="1"/>
  <c r="E344" i="5"/>
  <c r="F344" i="5" s="1"/>
  <c r="E328" i="5"/>
  <c r="F328" i="5" s="1"/>
  <c r="E312" i="5"/>
  <c r="F312" i="5" s="1"/>
  <c r="E296" i="5"/>
  <c r="F296" i="5" s="1"/>
  <c r="E280" i="5"/>
  <c r="F280" i="5" s="1"/>
  <c r="E264" i="5"/>
  <c r="F264" i="5" s="1"/>
  <c r="E248" i="5"/>
  <c r="F248" i="5" s="1"/>
  <c r="E232" i="5"/>
  <c r="F232" i="5" s="1"/>
  <c r="E216" i="5"/>
  <c r="F216" i="5" s="1"/>
  <c r="E200" i="5"/>
  <c r="F200" i="5" s="1"/>
  <c r="E184" i="5"/>
  <c r="F184" i="5" s="1"/>
  <c r="E168" i="5"/>
  <c r="F168" i="5" s="1"/>
  <c r="E152" i="5"/>
  <c r="F152" i="5" s="1"/>
  <c r="E136" i="5"/>
  <c r="F136" i="5" s="1"/>
  <c r="E120" i="5"/>
  <c r="F120" i="5" s="1"/>
  <c r="E104" i="5"/>
  <c r="F104" i="5" s="1"/>
  <c r="E88" i="5"/>
  <c r="F88" i="5" s="1"/>
  <c r="E72" i="5"/>
  <c r="F72" i="5" s="1"/>
  <c r="E56" i="5"/>
  <c r="F56" i="5" s="1"/>
  <c r="E40" i="5"/>
  <c r="F40" i="5" s="1"/>
  <c r="E24" i="5"/>
  <c r="F24" i="5" s="1"/>
  <c r="E298" i="5"/>
  <c r="F298" i="5" s="1"/>
  <c r="E74" i="5"/>
  <c r="F74" i="5" s="1"/>
  <c r="D304" i="5"/>
  <c r="E202" i="5"/>
  <c r="F202" i="5" s="1"/>
  <c r="E90" i="5"/>
  <c r="F90" i="5" s="1"/>
  <c r="D286" i="5"/>
  <c r="D432" i="5"/>
  <c r="E138" i="5"/>
  <c r="F138" i="5" s="1"/>
  <c r="E26" i="5"/>
  <c r="F26" i="5" s="1"/>
  <c r="E486" i="5"/>
  <c r="F486" i="5" s="1"/>
  <c r="E374" i="5"/>
  <c r="F374" i="5" s="1"/>
  <c r="E262" i="5"/>
  <c r="F262" i="5" s="1"/>
  <c r="E150" i="5"/>
  <c r="F150" i="5" s="1"/>
  <c r="E38" i="5"/>
  <c r="F38" i="5" s="1"/>
  <c r="D379" i="5"/>
  <c r="E474" i="5"/>
  <c r="F474" i="5" s="1"/>
  <c r="E362" i="5"/>
  <c r="F362" i="5" s="1"/>
  <c r="E250" i="5"/>
  <c r="F250" i="5" s="1"/>
  <c r="D215" i="5"/>
  <c r="D87" i="5"/>
  <c r="C474" i="5"/>
  <c r="D474" i="5" s="1"/>
  <c r="E410" i="5"/>
  <c r="F410" i="5" s="1"/>
  <c r="E458" i="5"/>
  <c r="F458" i="5" s="1"/>
  <c r="C222" i="5"/>
  <c r="D222" i="5" s="1"/>
  <c r="D510" i="5"/>
  <c r="E452" i="5"/>
  <c r="F452" i="5" s="1"/>
  <c r="C452" i="5"/>
  <c r="D452" i="5" s="1"/>
  <c r="E324" i="5"/>
  <c r="F324" i="5" s="1"/>
  <c r="C324" i="5"/>
  <c r="D324" i="5" s="1"/>
  <c r="E260" i="5"/>
  <c r="F260" i="5" s="1"/>
  <c r="C260" i="5"/>
  <c r="D260" i="5" s="1"/>
  <c r="E494" i="5"/>
  <c r="F494" i="5" s="1"/>
  <c r="C494" i="5"/>
  <c r="D494" i="5" s="1"/>
  <c r="E466" i="5"/>
  <c r="F466" i="5" s="1"/>
  <c r="C466" i="5"/>
  <c r="D467" i="5" s="1"/>
  <c r="E382" i="5"/>
  <c r="F382" i="5" s="1"/>
  <c r="C382" i="5"/>
  <c r="D382" i="5" s="1"/>
  <c r="E270" i="5"/>
  <c r="F270" i="5" s="1"/>
  <c r="C270" i="5"/>
  <c r="D270" i="5" s="1"/>
  <c r="E186" i="5"/>
  <c r="F186" i="5" s="1"/>
  <c r="C186" i="5"/>
  <c r="D186" i="5" s="1"/>
  <c r="C410" i="5"/>
  <c r="D410" i="5" s="1"/>
  <c r="E388" i="5"/>
  <c r="F388" i="5" s="1"/>
  <c r="C388" i="5"/>
  <c r="D388" i="5" s="1"/>
  <c r="E16" i="5"/>
  <c r="F16" i="5" s="1"/>
  <c r="C16" i="5"/>
  <c r="D16" i="5" s="1"/>
  <c r="E380" i="5"/>
  <c r="F380" i="5" s="1"/>
  <c r="C380" i="5"/>
  <c r="D381" i="5" s="1"/>
  <c r="E316" i="5"/>
  <c r="F316" i="5" s="1"/>
  <c r="C316" i="5"/>
  <c r="D316" i="5" s="1"/>
  <c r="E430" i="5"/>
  <c r="F430" i="5" s="1"/>
  <c r="C444" i="5"/>
  <c r="D444" i="5" s="1"/>
  <c r="E274" i="5"/>
  <c r="F274" i="5" s="1"/>
  <c r="C274" i="5"/>
  <c r="D275" i="5" s="1"/>
  <c r="E110" i="5"/>
  <c r="F110" i="5" s="1"/>
  <c r="C110" i="5"/>
  <c r="D110" i="5" s="1"/>
  <c r="D423" i="5"/>
  <c r="D295" i="5"/>
  <c r="D231" i="5"/>
  <c r="D183" i="5"/>
  <c r="D167" i="5"/>
  <c r="D119" i="5"/>
  <c r="D103" i="5"/>
  <c r="C252" i="5"/>
  <c r="D252" i="5" s="1"/>
  <c r="E318" i="5"/>
  <c r="F318" i="5" s="1"/>
  <c r="E206" i="5"/>
  <c r="F206" i="5" s="1"/>
  <c r="E94" i="5"/>
  <c r="F94" i="5" s="1"/>
  <c r="E517" i="5"/>
  <c r="F517" i="5" s="1"/>
  <c r="E501" i="5"/>
  <c r="F501" i="5" s="1"/>
  <c r="E485" i="5"/>
  <c r="F485" i="5" s="1"/>
  <c r="E469" i="5"/>
  <c r="F469" i="5" s="1"/>
  <c r="E453" i="5"/>
  <c r="F453" i="5" s="1"/>
  <c r="E437" i="5"/>
  <c r="F437" i="5" s="1"/>
  <c r="E421" i="5"/>
  <c r="F421" i="5" s="1"/>
  <c r="E405" i="5"/>
  <c r="F405" i="5" s="1"/>
  <c r="E389" i="5"/>
  <c r="F389" i="5" s="1"/>
  <c r="E373" i="5"/>
  <c r="F373" i="5" s="1"/>
  <c r="E357" i="5"/>
  <c r="F357" i="5" s="1"/>
  <c r="E341" i="5"/>
  <c r="F341" i="5" s="1"/>
  <c r="E325" i="5"/>
  <c r="F325" i="5" s="1"/>
  <c r="E309" i="5"/>
  <c r="F309" i="5" s="1"/>
  <c r="E293" i="5"/>
  <c r="F293" i="5" s="1"/>
  <c r="E277" i="5"/>
  <c r="F277" i="5" s="1"/>
  <c r="E261" i="5"/>
  <c r="F261" i="5" s="1"/>
  <c r="E245" i="5"/>
  <c r="F245" i="5" s="1"/>
  <c r="E229" i="5"/>
  <c r="F229" i="5" s="1"/>
  <c r="E213" i="5"/>
  <c r="F213" i="5" s="1"/>
  <c r="E197" i="5"/>
  <c r="F197" i="5" s="1"/>
  <c r="E181" i="5"/>
  <c r="F181" i="5" s="1"/>
  <c r="E165" i="5"/>
  <c r="F165" i="5" s="1"/>
  <c r="E149" i="5"/>
  <c r="F149" i="5" s="1"/>
  <c r="E133" i="5"/>
  <c r="F133" i="5" s="1"/>
  <c r="E117" i="5"/>
  <c r="F117" i="5" s="1"/>
  <c r="E101" i="5"/>
  <c r="F101" i="5" s="1"/>
  <c r="E85" i="5"/>
  <c r="F85" i="5" s="1"/>
  <c r="E69" i="5"/>
  <c r="F69" i="5" s="1"/>
  <c r="E53" i="5"/>
  <c r="F53" i="5" s="1"/>
  <c r="E37" i="5"/>
  <c r="F37" i="5" s="1"/>
  <c r="E21" i="5"/>
  <c r="F21" i="5" s="1"/>
  <c r="E511" i="5"/>
  <c r="F511" i="5" s="1"/>
  <c r="E495" i="5"/>
  <c r="F495" i="5" s="1"/>
  <c r="E479" i="5"/>
  <c r="F479" i="5" s="1"/>
  <c r="E463" i="5"/>
  <c r="F463" i="5" s="1"/>
  <c r="E447" i="5"/>
  <c r="F447" i="5" s="1"/>
  <c r="E415" i="5"/>
  <c r="F415" i="5" s="1"/>
  <c r="E399" i="5"/>
  <c r="F399" i="5" s="1"/>
  <c r="E383" i="5"/>
  <c r="F383" i="5" s="1"/>
  <c r="E367" i="5"/>
  <c r="F367" i="5" s="1"/>
  <c r="E351" i="5"/>
  <c r="F351" i="5" s="1"/>
  <c r="E335" i="5"/>
  <c r="F335" i="5" s="1"/>
  <c r="E303" i="5"/>
  <c r="F303" i="5" s="1"/>
  <c r="E271" i="5"/>
  <c r="F271" i="5" s="1"/>
  <c r="E255" i="5"/>
  <c r="F255" i="5" s="1"/>
  <c r="E239" i="5"/>
  <c r="F239" i="5" s="1"/>
  <c r="E223" i="5"/>
  <c r="F223" i="5" s="1"/>
  <c r="E191" i="5"/>
  <c r="F191" i="5" s="1"/>
  <c r="E175" i="5"/>
  <c r="F175" i="5" s="1"/>
  <c r="E159" i="5"/>
  <c r="F159" i="5" s="1"/>
  <c r="E143" i="5"/>
  <c r="F143" i="5" s="1"/>
  <c r="E127" i="5"/>
  <c r="F127" i="5" s="1"/>
  <c r="E111" i="5"/>
  <c r="F111" i="5" s="1"/>
  <c r="E79" i="5"/>
  <c r="F79" i="5" s="1"/>
  <c r="E63" i="5"/>
  <c r="F63" i="5" s="1"/>
  <c r="E47" i="5"/>
  <c r="F47" i="5" s="1"/>
  <c r="E31" i="5"/>
  <c r="F31" i="5" s="1"/>
  <c r="D414" i="5"/>
  <c r="D350" i="5"/>
  <c r="E426" i="5"/>
  <c r="F426" i="5" s="1"/>
  <c r="E398" i="5"/>
  <c r="F398" i="5" s="1"/>
  <c r="E282" i="5"/>
  <c r="F282" i="5" s="1"/>
  <c r="E254" i="5"/>
  <c r="F254" i="5" s="1"/>
  <c r="E174" i="5"/>
  <c r="F174" i="5" s="1"/>
  <c r="E62" i="5"/>
  <c r="F62" i="5" s="1"/>
  <c r="D443" i="5"/>
  <c r="D367" i="5"/>
  <c r="D239" i="5"/>
  <c r="D331" i="5"/>
  <c r="C34" i="5"/>
  <c r="D35" i="5" s="1"/>
  <c r="E506" i="5"/>
  <c r="F506" i="5" s="1"/>
  <c r="E434" i="5"/>
  <c r="F434" i="5" s="1"/>
  <c r="E394" i="5"/>
  <c r="F394" i="5" s="1"/>
  <c r="E322" i="5"/>
  <c r="F322" i="5" s="1"/>
  <c r="E286" i="5"/>
  <c r="F286" i="5" s="1"/>
  <c r="E210" i="5"/>
  <c r="F210" i="5" s="1"/>
  <c r="E170" i="5"/>
  <c r="F170" i="5" s="1"/>
  <c r="E98" i="5"/>
  <c r="F98" i="5" s="1"/>
  <c r="E58" i="5"/>
  <c r="F58" i="5" s="1"/>
  <c r="D163" i="5"/>
  <c r="C226" i="5"/>
  <c r="D227" i="5" s="1"/>
  <c r="D106" i="5"/>
  <c r="C456" i="5"/>
  <c r="C346" i="5"/>
  <c r="D346" i="5" s="1"/>
  <c r="D282" i="5"/>
  <c r="D58" i="5"/>
  <c r="E470" i="5"/>
  <c r="F470" i="5" s="1"/>
  <c r="E134" i="5"/>
  <c r="F134" i="5" s="1"/>
  <c r="C486" i="5"/>
  <c r="D487" i="5" s="1"/>
  <c r="E287" i="5"/>
  <c r="F287" i="5" s="1"/>
  <c r="C98" i="5"/>
  <c r="D99" i="5" s="1"/>
  <c r="D199" i="5"/>
  <c r="D135" i="5"/>
  <c r="E512" i="5"/>
  <c r="F512" i="5" s="1"/>
  <c r="E496" i="5"/>
  <c r="F496" i="5" s="1"/>
  <c r="E480" i="5"/>
  <c r="F480" i="5" s="1"/>
  <c r="E416" i="5"/>
  <c r="F416" i="5" s="1"/>
  <c r="E384" i="5"/>
  <c r="F384" i="5" s="1"/>
  <c r="E336" i="5"/>
  <c r="F336" i="5" s="1"/>
  <c r="E304" i="5"/>
  <c r="F304" i="5" s="1"/>
  <c r="E256" i="5"/>
  <c r="F256" i="5" s="1"/>
  <c r="E208" i="5"/>
  <c r="F208" i="5" s="1"/>
  <c r="E160" i="5"/>
  <c r="F160" i="5" s="1"/>
  <c r="E112" i="5"/>
  <c r="F112" i="5" s="1"/>
  <c r="E64" i="5"/>
  <c r="F64" i="5" s="1"/>
  <c r="C488" i="5"/>
  <c r="D488" i="5" s="1"/>
  <c r="C360" i="5"/>
  <c r="D360" i="5" s="1"/>
  <c r="C318" i="5"/>
  <c r="D318" i="5" s="1"/>
  <c r="C296" i="5"/>
  <c r="D296" i="5" s="1"/>
  <c r="D254" i="5"/>
  <c r="C38" i="5"/>
  <c r="D39" i="5" s="1"/>
  <c r="E502" i="5"/>
  <c r="F502" i="5" s="1"/>
  <c r="E390" i="5"/>
  <c r="F390" i="5" s="1"/>
  <c r="E166" i="5"/>
  <c r="F166" i="5" s="1"/>
  <c r="E54" i="5"/>
  <c r="F54" i="5" s="1"/>
  <c r="C470" i="5"/>
  <c r="C158" i="5"/>
  <c r="D158" i="5" s="1"/>
  <c r="C46" i="5"/>
  <c r="D46" i="5" s="1"/>
  <c r="E509" i="5"/>
  <c r="F509" i="5" s="1"/>
  <c r="E493" i="5"/>
  <c r="F493" i="5" s="1"/>
  <c r="E477" i="5"/>
  <c r="F477" i="5" s="1"/>
  <c r="E461" i="5"/>
  <c r="F461" i="5" s="1"/>
  <c r="E445" i="5"/>
  <c r="F445" i="5" s="1"/>
  <c r="E429" i="5"/>
  <c r="F429" i="5" s="1"/>
  <c r="E413" i="5"/>
  <c r="F413" i="5" s="1"/>
  <c r="E397" i="5"/>
  <c r="F397" i="5" s="1"/>
  <c r="E381" i="5"/>
  <c r="F381" i="5" s="1"/>
  <c r="E365" i="5"/>
  <c r="F365" i="5" s="1"/>
  <c r="E349" i="5"/>
  <c r="F349" i="5" s="1"/>
  <c r="E333" i="5"/>
  <c r="F333" i="5" s="1"/>
  <c r="E317" i="5"/>
  <c r="F317" i="5" s="1"/>
  <c r="E301" i="5"/>
  <c r="F301" i="5" s="1"/>
  <c r="E285" i="5"/>
  <c r="F285" i="5" s="1"/>
  <c r="E269" i="5"/>
  <c r="F269" i="5" s="1"/>
  <c r="E253" i="5"/>
  <c r="F253" i="5" s="1"/>
  <c r="E237" i="5"/>
  <c r="F237" i="5" s="1"/>
  <c r="E221" i="5"/>
  <c r="F221" i="5" s="1"/>
  <c r="E205" i="5"/>
  <c r="F205" i="5" s="1"/>
  <c r="E189" i="5"/>
  <c r="F189" i="5" s="1"/>
  <c r="E173" i="5"/>
  <c r="F173" i="5" s="1"/>
  <c r="E157" i="5"/>
  <c r="F157" i="5" s="1"/>
  <c r="E141" i="5"/>
  <c r="F141" i="5" s="1"/>
  <c r="E125" i="5"/>
  <c r="F125" i="5" s="1"/>
  <c r="E109" i="5"/>
  <c r="F109" i="5" s="1"/>
  <c r="E93" i="5"/>
  <c r="F93" i="5" s="1"/>
  <c r="E77" i="5"/>
  <c r="F77" i="5" s="1"/>
  <c r="E61" i="5"/>
  <c r="F61" i="5" s="1"/>
  <c r="E45" i="5"/>
  <c r="F45" i="5" s="1"/>
  <c r="E29" i="5"/>
  <c r="F29" i="5" s="1"/>
  <c r="C502" i="5"/>
  <c r="D503" i="5" s="1"/>
  <c r="C484" i="5"/>
  <c r="D484" i="5" s="1"/>
  <c r="C463" i="5"/>
  <c r="D463" i="5" s="1"/>
  <c r="D442" i="5"/>
  <c r="C420" i="5"/>
  <c r="D420" i="5" s="1"/>
  <c r="C399" i="5"/>
  <c r="D399" i="5" s="1"/>
  <c r="D378" i="5"/>
  <c r="C356" i="5"/>
  <c r="D356" i="5" s="1"/>
  <c r="C335" i="5"/>
  <c r="D314" i="5"/>
  <c r="C292" i="5"/>
  <c r="D292" i="5" s="1"/>
  <c r="C271" i="5"/>
  <c r="C250" i="5"/>
  <c r="D250" i="5" s="1"/>
  <c r="D218" i="5"/>
  <c r="D154" i="5"/>
  <c r="C90" i="5"/>
  <c r="D90" i="5" s="1"/>
  <c r="C26" i="5"/>
  <c r="D26" i="5" s="1"/>
  <c r="E490" i="5"/>
  <c r="F490" i="5" s="1"/>
  <c r="E450" i="5"/>
  <c r="F450" i="5" s="1"/>
  <c r="E414" i="5"/>
  <c r="F414" i="5" s="1"/>
  <c r="E378" i="5"/>
  <c r="F378" i="5" s="1"/>
  <c r="E338" i="5"/>
  <c r="F338" i="5" s="1"/>
  <c r="E306" i="5"/>
  <c r="F306" i="5" s="1"/>
  <c r="E266" i="5"/>
  <c r="F266" i="5" s="1"/>
  <c r="E230" i="5"/>
  <c r="F230" i="5" s="1"/>
  <c r="E190" i="5"/>
  <c r="F190" i="5" s="1"/>
  <c r="E154" i="5"/>
  <c r="F154" i="5" s="1"/>
  <c r="E118" i="5"/>
  <c r="F118" i="5" s="1"/>
  <c r="E78" i="5"/>
  <c r="F78" i="5" s="1"/>
  <c r="E42" i="5"/>
  <c r="F42" i="5" s="1"/>
  <c r="C262" i="5"/>
  <c r="C174" i="5"/>
  <c r="D174" i="5" s="1"/>
  <c r="E15" i="5"/>
  <c r="F15" i="5" s="1"/>
  <c r="H15" i="5" s="1"/>
  <c r="I15" i="5" s="1"/>
  <c r="E503" i="5"/>
  <c r="F503" i="5" s="1"/>
  <c r="E487" i="5"/>
  <c r="F487" i="5" s="1"/>
  <c r="E471" i="5"/>
  <c r="F471" i="5" s="1"/>
  <c r="E455" i="5"/>
  <c r="F455" i="5" s="1"/>
  <c r="E439" i="5"/>
  <c r="F439" i="5" s="1"/>
  <c r="E423" i="5"/>
  <c r="F423" i="5" s="1"/>
  <c r="E407" i="5"/>
  <c r="F407" i="5" s="1"/>
  <c r="E391" i="5"/>
  <c r="F391" i="5" s="1"/>
  <c r="E375" i="5"/>
  <c r="F375" i="5" s="1"/>
  <c r="E359" i="5"/>
  <c r="F359" i="5" s="1"/>
  <c r="E343" i="5"/>
  <c r="F343" i="5" s="1"/>
  <c r="E327" i="5"/>
  <c r="F327" i="5" s="1"/>
  <c r="E311" i="5"/>
  <c r="F311" i="5" s="1"/>
  <c r="E295" i="5"/>
  <c r="F295" i="5" s="1"/>
  <c r="E279" i="5"/>
  <c r="F279" i="5" s="1"/>
  <c r="E263" i="5"/>
  <c r="F263" i="5" s="1"/>
  <c r="E247" i="5"/>
  <c r="F247" i="5" s="1"/>
  <c r="E231" i="5"/>
  <c r="F231" i="5" s="1"/>
  <c r="E215" i="5"/>
  <c r="F215" i="5" s="1"/>
  <c r="E199" i="5"/>
  <c r="F199" i="5" s="1"/>
  <c r="E183" i="5"/>
  <c r="F183" i="5" s="1"/>
  <c r="E167" i="5"/>
  <c r="F167" i="5" s="1"/>
  <c r="E151" i="5"/>
  <c r="F151" i="5" s="1"/>
  <c r="E135" i="5"/>
  <c r="F135" i="5" s="1"/>
  <c r="E119" i="5"/>
  <c r="F119" i="5" s="1"/>
  <c r="E103" i="5"/>
  <c r="F103" i="5" s="1"/>
  <c r="E87" i="5"/>
  <c r="F87" i="5" s="1"/>
  <c r="E71" i="5"/>
  <c r="F71" i="5" s="1"/>
  <c r="E55" i="5"/>
  <c r="F55" i="5" s="1"/>
  <c r="E39" i="5"/>
  <c r="F39" i="5" s="1"/>
  <c r="E23" i="5"/>
  <c r="F23" i="5" s="1"/>
  <c r="C512" i="5"/>
  <c r="D513" i="5" s="1"/>
  <c r="C496" i="5"/>
  <c r="C476" i="5"/>
  <c r="D476" i="5" s="1"/>
  <c r="C455" i="5"/>
  <c r="D455" i="5" s="1"/>
  <c r="C434" i="5"/>
  <c r="C412" i="5"/>
  <c r="D412" i="5" s="1"/>
  <c r="C391" i="5"/>
  <c r="C370" i="5"/>
  <c r="C348" i="5"/>
  <c r="D348" i="5" s="1"/>
  <c r="C327" i="5"/>
  <c r="D327" i="5" s="1"/>
  <c r="C306" i="5"/>
  <c r="D307" i="5" s="1"/>
  <c r="C284" i="5"/>
  <c r="D284" i="5" s="1"/>
  <c r="C263" i="5"/>
  <c r="C242" i="5"/>
  <c r="D243" i="5" s="1"/>
  <c r="C194" i="5"/>
  <c r="D195" i="5" s="1"/>
  <c r="C130" i="5"/>
  <c r="C66" i="5"/>
  <c r="C232" i="5"/>
  <c r="D232" i="5" s="1"/>
  <c r="C216" i="5"/>
  <c r="D216" i="5" s="1"/>
  <c r="C200" i="5"/>
  <c r="D200" i="5" s="1"/>
  <c r="C184" i="5"/>
  <c r="D184" i="5" s="1"/>
  <c r="C168" i="5"/>
  <c r="D168" i="5" s="1"/>
  <c r="C152" i="5"/>
  <c r="D152" i="5" s="1"/>
  <c r="C136" i="5"/>
  <c r="D136" i="5" s="1"/>
  <c r="C120" i="5"/>
  <c r="D120" i="5" s="1"/>
  <c r="C104" i="5"/>
  <c r="D104" i="5" s="1"/>
  <c r="C88" i="5"/>
  <c r="D88" i="5" s="1"/>
  <c r="C72" i="5"/>
  <c r="D72" i="5" s="1"/>
  <c r="C56" i="5"/>
  <c r="D56" i="5" s="1"/>
  <c r="C40" i="5"/>
  <c r="D40" i="5" s="1"/>
  <c r="C24" i="5"/>
  <c r="D24" i="5" s="1"/>
  <c r="C485" i="5"/>
  <c r="C469" i="5"/>
  <c r="C453" i="5"/>
  <c r="D453" i="5" s="1"/>
  <c r="C437" i="5"/>
  <c r="C421" i="5"/>
  <c r="D422" i="5" s="1"/>
  <c r="C405" i="5"/>
  <c r="D406" i="5" s="1"/>
  <c r="C389" i="5"/>
  <c r="C373" i="5"/>
  <c r="C357" i="5"/>
  <c r="C341" i="5"/>
  <c r="C325" i="5"/>
  <c r="C309" i="5"/>
  <c r="C293" i="5"/>
  <c r="C277" i="5"/>
  <c r="C261" i="5"/>
  <c r="C245" i="5"/>
  <c r="C229" i="5"/>
  <c r="C213" i="5"/>
  <c r="C197" i="5"/>
  <c r="D198" i="5" s="1"/>
  <c r="C181" i="5"/>
  <c r="D182" i="5" s="1"/>
  <c r="C165" i="5"/>
  <c r="C149" i="5"/>
  <c r="C133" i="5"/>
  <c r="D134" i="5" s="1"/>
  <c r="C117" i="5"/>
  <c r="D118" i="5" s="1"/>
  <c r="C101" i="5"/>
  <c r="C85" i="5"/>
  <c r="D86" i="5" s="1"/>
  <c r="C69" i="5"/>
  <c r="D70" i="5" s="1"/>
  <c r="C53" i="5"/>
  <c r="C37" i="5"/>
  <c r="C21" i="5"/>
  <c r="C223" i="5"/>
  <c r="D224" i="5" s="1"/>
  <c r="C191" i="5"/>
  <c r="D191" i="5" s="1"/>
  <c r="C175" i="5"/>
  <c r="D175" i="5" s="1"/>
  <c r="C159" i="5"/>
  <c r="D160" i="5" s="1"/>
  <c r="C143" i="5"/>
  <c r="D143" i="5" s="1"/>
  <c r="C127" i="5"/>
  <c r="D127" i="5" s="1"/>
  <c r="C111" i="5"/>
  <c r="C79" i="5"/>
  <c r="D79" i="5" s="1"/>
  <c r="C63" i="5"/>
  <c r="D64" i="5" s="1"/>
  <c r="C47" i="5"/>
  <c r="C31" i="5"/>
  <c r="D31" i="5" s="1"/>
  <c r="C328" i="5"/>
  <c r="C264" i="5"/>
  <c r="D438" i="5"/>
  <c r="E431" i="5"/>
  <c r="F431" i="5" s="1"/>
  <c r="E319" i="5"/>
  <c r="F319" i="5" s="1"/>
  <c r="E207" i="5"/>
  <c r="F207" i="5" s="1"/>
  <c r="E95" i="5"/>
  <c r="F95" i="5" s="1"/>
  <c r="D359" i="5"/>
  <c r="D96" i="5"/>
  <c r="E464" i="5"/>
  <c r="F464" i="5" s="1"/>
  <c r="E448" i="5"/>
  <c r="F448" i="5" s="1"/>
  <c r="E432" i="5"/>
  <c r="F432" i="5" s="1"/>
  <c r="E400" i="5"/>
  <c r="F400" i="5" s="1"/>
  <c r="E368" i="5"/>
  <c r="F368" i="5" s="1"/>
  <c r="E352" i="5"/>
  <c r="F352" i="5" s="1"/>
  <c r="E320" i="5"/>
  <c r="F320" i="5" s="1"/>
  <c r="E288" i="5"/>
  <c r="F288" i="5" s="1"/>
  <c r="E272" i="5"/>
  <c r="F272" i="5" s="1"/>
  <c r="E240" i="5"/>
  <c r="F240" i="5" s="1"/>
  <c r="E224" i="5"/>
  <c r="F224" i="5" s="1"/>
  <c r="E192" i="5"/>
  <c r="F192" i="5" s="1"/>
  <c r="E176" i="5"/>
  <c r="F176" i="5" s="1"/>
  <c r="E144" i="5"/>
  <c r="F144" i="5" s="1"/>
  <c r="E128" i="5"/>
  <c r="F128" i="5" s="1"/>
  <c r="E96" i="5"/>
  <c r="F96" i="5" s="1"/>
  <c r="E80" i="5"/>
  <c r="F80" i="5" s="1"/>
  <c r="E48" i="5"/>
  <c r="F48" i="5" s="1"/>
  <c r="E32" i="5"/>
  <c r="F32" i="5" s="1"/>
  <c r="C424" i="5"/>
  <c r="D424" i="5" s="1"/>
  <c r="D339" i="5"/>
  <c r="C472" i="5"/>
  <c r="C430" i="5"/>
  <c r="D430" i="5" s="1"/>
  <c r="C408" i="5"/>
  <c r="D409" i="5" s="1"/>
  <c r="D366" i="5"/>
  <c r="C344" i="5"/>
  <c r="D345" i="5" s="1"/>
  <c r="C302" i="5"/>
  <c r="D302" i="5" s="1"/>
  <c r="C280" i="5"/>
  <c r="D238" i="5"/>
  <c r="C54" i="5"/>
  <c r="E510" i="5"/>
  <c r="F510" i="5" s="1"/>
  <c r="E454" i="5"/>
  <c r="F454" i="5" s="1"/>
  <c r="E342" i="5"/>
  <c r="F342" i="5" s="1"/>
  <c r="E310" i="5"/>
  <c r="F310" i="5" s="1"/>
  <c r="C511" i="5"/>
  <c r="D511" i="5" s="1"/>
  <c r="C480" i="5"/>
  <c r="C374" i="5"/>
  <c r="C336" i="5"/>
  <c r="C256" i="5"/>
  <c r="D190" i="5"/>
  <c r="D78" i="5"/>
  <c r="E513" i="5"/>
  <c r="F513" i="5" s="1"/>
  <c r="E497" i="5"/>
  <c r="F497" i="5" s="1"/>
  <c r="E481" i="5"/>
  <c r="F481" i="5" s="1"/>
  <c r="E465" i="5"/>
  <c r="F465" i="5" s="1"/>
  <c r="E449" i="5"/>
  <c r="F449" i="5" s="1"/>
  <c r="E433" i="5"/>
  <c r="F433" i="5" s="1"/>
  <c r="E417" i="5"/>
  <c r="F417" i="5" s="1"/>
  <c r="E401" i="5"/>
  <c r="F401" i="5" s="1"/>
  <c r="E385" i="5"/>
  <c r="F385" i="5" s="1"/>
  <c r="E369" i="5"/>
  <c r="F369" i="5" s="1"/>
  <c r="E353" i="5"/>
  <c r="F353" i="5" s="1"/>
  <c r="E337" i="5"/>
  <c r="F337" i="5" s="1"/>
  <c r="E321" i="5"/>
  <c r="F321" i="5" s="1"/>
  <c r="E305" i="5"/>
  <c r="F305" i="5" s="1"/>
  <c r="E289" i="5"/>
  <c r="F289" i="5" s="1"/>
  <c r="E273" i="5"/>
  <c r="F273" i="5" s="1"/>
  <c r="E257" i="5"/>
  <c r="F257" i="5" s="1"/>
  <c r="E241" i="5"/>
  <c r="F241" i="5" s="1"/>
  <c r="E225" i="5"/>
  <c r="F225" i="5" s="1"/>
  <c r="E209" i="5"/>
  <c r="F209" i="5" s="1"/>
  <c r="E193" i="5"/>
  <c r="F193" i="5" s="1"/>
  <c r="E177" i="5"/>
  <c r="F177" i="5" s="1"/>
  <c r="E161" i="5"/>
  <c r="F161" i="5" s="1"/>
  <c r="E145" i="5"/>
  <c r="F145" i="5" s="1"/>
  <c r="E129" i="5"/>
  <c r="F129" i="5" s="1"/>
  <c r="E113" i="5"/>
  <c r="F113" i="5" s="1"/>
  <c r="E97" i="5"/>
  <c r="F97" i="5" s="1"/>
  <c r="E81" i="5"/>
  <c r="F81" i="5" s="1"/>
  <c r="E65" i="5"/>
  <c r="F65" i="5" s="1"/>
  <c r="E49" i="5"/>
  <c r="F49" i="5" s="1"/>
  <c r="E33" i="5"/>
  <c r="F33" i="5" s="1"/>
  <c r="E17" i="5"/>
  <c r="F17" i="5" s="1"/>
  <c r="C506" i="5"/>
  <c r="D506" i="5" s="1"/>
  <c r="C490" i="5"/>
  <c r="D490" i="5" s="1"/>
  <c r="C468" i="5"/>
  <c r="D468" i="5" s="1"/>
  <c r="C447" i="5"/>
  <c r="C426" i="5"/>
  <c r="D426" i="5" s="1"/>
  <c r="C404" i="5"/>
  <c r="D404" i="5" s="1"/>
  <c r="C383" i="5"/>
  <c r="C362" i="5"/>
  <c r="D362" i="5" s="1"/>
  <c r="C340" i="5"/>
  <c r="D340" i="5" s="1"/>
  <c r="C319" i="5"/>
  <c r="C298" i="5"/>
  <c r="D298" i="5" s="1"/>
  <c r="C276" i="5"/>
  <c r="D276" i="5" s="1"/>
  <c r="C255" i="5"/>
  <c r="D255" i="5" s="1"/>
  <c r="C234" i="5"/>
  <c r="D234" i="5" s="1"/>
  <c r="C170" i="5"/>
  <c r="D170" i="5" s="1"/>
  <c r="C42" i="5"/>
  <c r="D42" i="5" s="1"/>
  <c r="E498" i="5"/>
  <c r="F498" i="5" s="1"/>
  <c r="E462" i="5"/>
  <c r="F462" i="5" s="1"/>
  <c r="E422" i="5"/>
  <c r="F422" i="5" s="1"/>
  <c r="E386" i="5"/>
  <c r="F386" i="5" s="1"/>
  <c r="E350" i="5"/>
  <c r="F350" i="5" s="1"/>
  <c r="E314" i="5"/>
  <c r="F314" i="5" s="1"/>
  <c r="E278" i="5"/>
  <c r="F278" i="5" s="1"/>
  <c r="E238" i="5"/>
  <c r="F238" i="5" s="1"/>
  <c r="E198" i="5"/>
  <c r="F198" i="5" s="1"/>
  <c r="E162" i="5"/>
  <c r="F162" i="5" s="1"/>
  <c r="E126" i="5"/>
  <c r="F126" i="5" s="1"/>
  <c r="E86" i="5"/>
  <c r="F86" i="5" s="1"/>
  <c r="E50" i="5"/>
  <c r="F50" i="5" s="1"/>
  <c r="C368" i="5"/>
  <c r="D368" i="5" s="1"/>
  <c r="C320" i="5"/>
  <c r="C272" i="5"/>
  <c r="C206" i="5"/>
  <c r="D206" i="5" s="1"/>
  <c r="C62" i="5"/>
  <c r="D62" i="5" s="1"/>
  <c r="E507" i="5"/>
  <c r="F507" i="5" s="1"/>
  <c r="E491" i="5"/>
  <c r="F491" i="5" s="1"/>
  <c r="E475" i="5"/>
  <c r="F475" i="5" s="1"/>
  <c r="E459" i="5"/>
  <c r="F459" i="5" s="1"/>
  <c r="E443" i="5"/>
  <c r="F443" i="5" s="1"/>
  <c r="E427" i="5"/>
  <c r="F427" i="5" s="1"/>
  <c r="E411" i="5"/>
  <c r="F411" i="5" s="1"/>
  <c r="E395" i="5"/>
  <c r="F395" i="5" s="1"/>
  <c r="E379" i="5"/>
  <c r="F379" i="5" s="1"/>
  <c r="E363" i="5"/>
  <c r="F363" i="5" s="1"/>
  <c r="E347" i="5"/>
  <c r="F347" i="5" s="1"/>
  <c r="E331" i="5"/>
  <c r="F331" i="5" s="1"/>
  <c r="E315" i="5"/>
  <c r="F315" i="5" s="1"/>
  <c r="E299" i="5"/>
  <c r="F299" i="5" s="1"/>
  <c r="E283" i="5"/>
  <c r="F283" i="5" s="1"/>
  <c r="E267" i="5"/>
  <c r="F267" i="5" s="1"/>
  <c r="E251" i="5"/>
  <c r="F251" i="5" s="1"/>
  <c r="E235" i="5"/>
  <c r="F235" i="5" s="1"/>
  <c r="E219" i="5"/>
  <c r="F219" i="5" s="1"/>
  <c r="E203" i="5"/>
  <c r="F203" i="5" s="1"/>
  <c r="E187" i="5"/>
  <c r="F187" i="5" s="1"/>
  <c r="E171" i="5"/>
  <c r="F171" i="5" s="1"/>
  <c r="E155" i="5"/>
  <c r="F155" i="5" s="1"/>
  <c r="E139" i="5"/>
  <c r="F139" i="5" s="1"/>
  <c r="E123" i="5"/>
  <c r="F123" i="5" s="1"/>
  <c r="E107" i="5"/>
  <c r="F107" i="5" s="1"/>
  <c r="E91" i="5"/>
  <c r="F91" i="5" s="1"/>
  <c r="E75" i="5"/>
  <c r="F75" i="5" s="1"/>
  <c r="E59" i="5"/>
  <c r="F59" i="5" s="1"/>
  <c r="E43" i="5"/>
  <c r="F43" i="5" s="1"/>
  <c r="E27" i="5"/>
  <c r="F27" i="5" s="1"/>
  <c r="C516" i="5"/>
  <c r="D516" i="5" s="1"/>
  <c r="C500" i="5"/>
  <c r="D500" i="5" s="1"/>
  <c r="C482" i="5"/>
  <c r="C460" i="5"/>
  <c r="D460" i="5" s="1"/>
  <c r="C439" i="5"/>
  <c r="D439" i="5" s="1"/>
  <c r="C418" i="5"/>
  <c r="C396" i="5"/>
  <c r="D396" i="5" s="1"/>
  <c r="C375" i="5"/>
  <c r="C354" i="5"/>
  <c r="D355" i="5" s="1"/>
  <c r="C332" i="5"/>
  <c r="D332" i="5" s="1"/>
  <c r="C311" i="5"/>
  <c r="D311" i="5" s="1"/>
  <c r="C290" i="5"/>
  <c r="D291" i="5" s="1"/>
  <c r="C268" i="5"/>
  <c r="D268" i="5" s="1"/>
  <c r="C247" i="5"/>
  <c r="C210" i="5"/>
  <c r="C146" i="5"/>
  <c r="C82" i="5"/>
  <c r="D83" i="5" s="1"/>
  <c r="C18" i="5"/>
  <c r="C220" i="5"/>
  <c r="D221" i="5" s="1"/>
  <c r="C204" i="5"/>
  <c r="D205" i="5" s="1"/>
  <c r="C188" i="5"/>
  <c r="C172" i="5"/>
  <c r="C156" i="5"/>
  <c r="C140" i="5"/>
  <c r="D141" i="5" s="1"/>
  <c r="C124" i="5"/>
  <c r="C108" i="5"/>
  <c r="C92" i="5"/>
  <c r="C76" i="5"/>
  <c r="D77" i="5" s="1"/>
  <c r="C60" i="5"/>
  <c r="D61" i="5" s="1"/>
  <c r="C44" i="5"/>
  <c r="C28" i="5"/>
  <c r="C392" i="5"/>
  <c r="C122" i="5"/>
  <c r="D122" i="5" s="1"/>
  <c r="E358" i="5"/>
  <c r="F358" i="5" s="1"/>
  <c r="E246" i="5"/>
  <c r="F246" i="5" s="1"/>
  <c r="E22" i="5"/>
  <c r="F22" i="5" s="1"/>
  <c r="D283" i="5"/>
  <c r="C94" i="5"/>
  <c r="D94" i="5" s="1"/>
  <c r="C504" i="5"/>
  <c r="D504" i="5" s="1"/>
  <c r="C402" i="5"/>
  <c r="D403" i="5" s="1"/>
  <c r="D208" i="5"/>
  <c r="D71" i="5"/>
  <c r="C517" i="5"/>
  <c r="C501" i="5"/>
  <c r="D462" i="5"/>
  <c r="C440" i="5"/>
  <c r="D398" i="5"/>
  <c r="C376" i="5"/>
  <c r="C312" i="5"/>
  <c r="D313" i="5" s="1"/>
  <c r="C248" i="5"/>
  <c r="C150" i="5"/>
  <c r="D151" i="5" s="1"/>
  <c r="C22" i="5"/>
  <c r="E438" i="5"/>
  <c r="F438" i="5" s="1"/>
  <c r="E326" i="5"/>
  <c r="F326" i="5" s="1"/>
  <c r="E214" i="5"/>
  <c r="F214" i="5" s="1"/>
  <c r="E102" i="5"/>
  <c r="F102" i="5" s="1"/>
  <c r="C495" i="5"/>
  <c r="C390" i="5"/>
  <c r="C352" i="5"/>
  <c r="C240" i="5"/>
  <c r="D240" i="5" s="1"/>
  <c r="D142" i="5"/>
  <c r="D30" i="5"/>
  <c r="E505" i="5"/>
  <c r="F505" i="5" s="1"/>
  <c r="E489" i="5"/>
  <c r="F489" i="5" s="1"/>
  <c r="E473" i="5"/>
  <c r="F473" i="5" s="1"/>
  <c r="E457" i="5"/>
  <c r="F457" i="5" s="1"/>
  <c r="E441" i="5"/>
  <c r="F441" i="5" s="1"/>
  <c r="E425" i="5"/>
  <c r="F425" i="5" s="1"/>
  <c r="E409" i="5"/>
  <c r="F409" i="5" s="1"/>
  <c r="E393" i="5"/>
  <c r="F393" i="5" s="1"/>
  <c r="E377" i="5"/>
  <c r="F377" i="5" s="1"/>
  <c r="E361" i="5"/>
  <c r="F361" i="5" s="1"/>
  <c r="E345" i="5"/>
  <c r="F345" i="5" s="1"/>
  <c r="E329" i="5"/>
  <c r="F329" i="5" s="1"/>
  <c r="E313" i="5"/>
  <c r="F313" i="5" s="1"/>
  <c r="E297" i="5"/>
  <c r="F297" i="5" s="1"/>
  <c r="E281" i="5"/>
  <c r="F281" i="5" s="1"/>
  <c r="E265" i="5"/>
  <c r="F265" i="5" s="1"/>
  <c r="E249" i="5"/>
  <c r="F249" i="5" s="1"/>
  <c r="E233" i="5"/>
  <c r="F233" i="5" s="1"/>
  <c r="E217" i="5"/>
  <c r="F217" i="5" s="1"/>
  <c r="E201" i="5"/>
  <c r="F201" i="5" s="1"/>
  <c r="E185" i="5"/>
  <c r="F185" i="5" s="1"/>
  <c r="E169" i="5"/>
  <c r="F169" i="5" s="1"/>
  <c r="E153" i="5"/>
  <c r="F153" i="5" s="1"/>
  <c r="E137" i="5"/>
  <c r="F137" i="5" s="1"/>
  <c r="E121" i="5"/>
  <c r="F121" i="5" s="1"/>
  <c r="E105" i="5"/>
  <c r="F105" i="5" s="1"/>
  <c r="E89" i="5"/>
  <c r="F89" i="5" s="1"/>
  <c r="E73" i="5"/>
  <c r="F73" i="5" s="1"/>
  <c r="E57" i="5"/>
  <c r="F57" i="5" s="1"/>
  <c r="E41" i="5"/>
  <c r="F41" i="5" s="1"/>
  <c r="E25" i="5"/>
  <c r="F25" i="5" s="1"/>
  <c r="C514" i="5"/>
  <c r="D514" i="5" s="1"/>
  <c r="D498" i="5"/>
  <c r="C479" i="5"/>
  <c r="D479" i="5" s="1"/>
  <c r="C458" i="5"/>
  <c r="D458" i="5" s="1"/>
  <c r="C436" i="5"/>
  <c r="D436" i="5" s="1"/>
  <c r="C415" i="5"/>
  <c r="D415" i="5" s="1"/>
  <c r="C394" i="5"/>
  <c r="D394" i="5" s="1"/>
  <c r="C372" i="5"/>
  <c r="D372" i="5" s="1"/>
  <c r="C351" i="5"/>
  <c r="D351" i="5" s="1"/>
  <c r="D330" i="5"/>
  <c r="C308" i="5"/>
  <c r="D308" i="5" s="1"/>
  <c r="C287" i="5"/>
  <c r="D287" i="5" s="1"/>
  <c r="D266" i="5"/>
  <c r="C244" i="5"/>
  <c r="D244" i="5" s="1"/>
  <c r="C202" i="5"/>
  <c r="D202" i="5" s="1"/>
  <c r="C138" i="5"/>
  <c r="D138" i="5" s="1"/>
  <c r="C74" i="5"/>
  <c r="D74" i="5" s="1"/>
  <c r="E518" i="5"/>
  <c r="F518" i="5" s="1"/>
  <c r="E478" i="5"/>
  <c r="F478" i="5" s="1"/>
  <c r="E442" i="5"/>
  <c r="F442" i="5" s="1"/>
  <c r="E406" i="5"/>
  <c r="F406" i="5" s="1"/>
  <c r="E366" i="5"/>
  <c r="F366" i="5" s="1"/>
  <c r="E330" i="5"/>
  <c r="F330" i="5" s="1"/>
  <c r="E294" i="5"/>
  <c r="F294" i="5" s="1"/>
  <c r="E258" i="5"/>
  <c r="F258" i="5" s="1"/>
  <c r="E218" i="5"/>
  <c r="F218" i="5" s="1"/>
  <c r="E182" i="5"/>
  <c r="F182" i="5" s="1"/>
  <c r="E142" i="5"/>
  <c r="F142" i="5" s="1"/>
  <c r="E106" i="5"/>
  <c r="F106" i="5" s="1"/>
  <c r="E70" i="5"/>
  <c r="F70" i="5" s="1"/>
  <c r="E30" i="5"/>
  <c r="F30" i="5" s="1"/>
  <c r="D499" i="5"/>
  <c r="C448" i="5"/>
  <c r="C246" i="5"/>
  <c r="D126" i="5"/>
  <c r="E515" i="5"/>
  <c r="F515" i="5" s="1"/>
  <c r="E499" i="5"/>
  <c r="F499" i="5" s="1"/>
  <c r="E483" i="5"/>
  <c r="F483" i="5" s="1"/>
  <c r="E467" i="5"/>
  <c r="F467" i="5" s="1"/>
  <c r="E451" i="5"/>
  <c r="F451" i="5" s="1"/>
  <c r="E435" i="5"/>
  <c r="F435" i="5" s="1"/>
  <c r="E419" i="5"/>
  <c r="F419" i="5" s="1"/>
  <c r="E403" i="5"/>
  <c r="F403" i="5" s="1"/>
  <c r="E387" i="5"/>
  <c r="F387" i="5" s="1"/>
  <c r="E371" i="5"/>
  <c r="F371" i="5" s="1"/>
  <c r="E355" i="5"/>
  <c r="F355" i="5" s="1"/>
  <c r="E339" i="5"/>
  <c r="F339" i="5" s="1"/>
  <c r="E323" i="5"/>
  <c r="F323" i="5" s="1"/>
  <c r="E307" i="5"/>
  <c r="F307" i="5" s="1"/>
  <c r="E291" i="5"/>
  <c r="F291" i="5" s="1"/>
  <c r="E275" i="5"/>
  <c r="F275" i="5" s="1"/>
  <c r="E259" i="5"/>
  <c r="F259" i="5" s="1"/>
  <c r="E243" i="5"/>
  <c r="F243" i="5" s="1"/>
  <c r="E227" i="5"/>
  <c r="F227" i="5" s="1"/>
  <c r="E211" i="5"/>
  <c r="F211" i="5" s="1"/>
  <c r="E195" i="5"/>
  <c r="F195" i="5" s="1"/>
  <c r="E179" i="5"/>
  <c r="F179" i="5" s="1"/>
  <c r="E163" i="5"/>
  <c r="F163" i="5" s="1"/>
  <c r="E147" i="5"/>
  <c r="F147" i="5" s="1"/>
  <c r="E131" i="5"/>
  <c r="F131" i="5" s="1"/>
  <c r="E115" i="5"/>
  <c r="F115" i="5" s="1"/>
  <c r="E99" i="5"/>
  <c r="F99" i="5" s="1"/>
  <c r="E83" i="5"/>
  <c r="F83" i="5" s="1"/>
  <c r="E67" i="5"/>
  <c r="F67" i="5" s="1"/>
  <c r="E51" i="5"/>
  <c r="F51" i="5" s="1"/>
  <c r="E35" i="5"/>
  <c r="F35" i="5" s="1"/>
  <c r="E19" i="5"/>
  <c r="F19" i="5" s="1"/>
  <c r="C508" i="5"/>
  <c r="D508" i="5" s="1"/>
  <c r="C492" i="5"/>
  <c r="D492" i="5" s="1"/>
  <c r="C471" i="5"/>
  <c r="C450" i="5"/>
  <c r="D451" i="5" s="1"/>
  <c r="C428" i="5"/>
  <c r="D428" i="5" s="1"/>
  <c r="C407" i="5"/>
  <c r="D407" i="5" s="1"/>
  <c r="C386" i="5"/>
  <c r="D387" i="5" s="1"/>
  <c r="C364" i="5"/>
  <c r="D364" i="5" s="1"/>
  <c r="C343" i="5"/>
  <c r="D343" i="5" s="1"/>
  <c r="C322" i="5"/>
  <c r="C300" i="5"/>
  <c r="D300" i="5" s="1"/>
  <c r="C279" i="5"/>
  <c r="D279" i="5" s="1"/>
  <c r="C258" i="5"/>
  <c r="C236" i="5"/>
  <c r="D236" i="5" s="1"/>
  <c r="C178" i="5"/>
  <c r="D179" i="5" s="1"/>
  <c r="C114" i="5"/>
  <c r="C50" i="5"/>
  <c r="C228" i="5"/>
  <c r="D228" i="5" s="1"/>
  <c r="C212" i="5"/>
  <c r="D212" i="5" s="1"/>
  <c r="C196" i="5"/>
  <c r="D196" i="5" s="1"/>
  <c r="C180" i="5"/>
  <c r="D180" i="5" s="1"/>
  <c r="C164" i="5"/>
  <c r="D164" i="5" s="1"/>
  <c r="C148" i="5"/>
  <c r="D148" i="5" s="1"/>
  <c r="C132" i="5"/>
  <c r="D132" i="5" s="1"/>
  <c r="C116" i="5"/>
  <c r="D116" i="5" s="1"/>
  <c r="C100" i="5"/>
  <c r="D100" i="5" s="1"/>
  <c r="C84" i="5"/>
  <c r="D84" i="5" s="1"/>
  <c r="C68" i="5"/>
  <c r="D68" i="5" s="1"/>
  <c r="C52" i="5"/>
  <c r="D52" i="5" s="1"/>
  <c r="C36" i="5"/>
  <c r="D36" i="5" s="1"/>
  <c r="C20" i="5"/>
  <c r="D20" i="5" s="1"/>
  <c r="C481" i="5"/>
  <c r="C465" i="5"/>
  <c r="D465" i="5" s="1"/>
  <c r="C449" i="5"/>
  <c r="C433" i="5"/>
  <c r="D433" i="5" s="1"/>
  <c r="C417" i="5"/>
  <c r="D417" i="5" s="1"/>
  <c r="C401" i="5"/>
  <c r="D401" i="5" s="1"/>
  <c r="C385" i="5"/>
  <c r="D385" i="5" s="1"/>
  <c r="C369" i="5"/>
  <c r="C353" i="5"/>
  <c r="C337" i="5"/>
  <c r="C321" i="5"/>
  <c r="C305" i="5"/>
  <c r="D305" i="5" s="1"/>
  <c r="C289" i="5"/>
  <c r="D289" i="5" s="1"/>
  <c r="C273" i="5"/>
  <c r="C257" i="5"/>
  <c r="C241" i="5"/>
  <c r="C225" i="5"/>
  <c r="D225" i="5" s="1"/>
  <c r="C209" i="5"/>
  <c r="D209" i="5" s="1"/>
  <c r="C193" i="5"/>
  <c r="D193" i="5" s="1"/>
  <c r="C177" i="5"/>
  <c r="D177" i="5" s="1"/>
  <c r="C161" i="5"/>
  <c r="D161" i="5" s="1"/>
  <c r="C145" i="5"/>
  <c r="D145" i="5" s="1"/>
  <c r="C129" i="5"/>
  <c r="D129" i="5" s="1"/>
  <c r="C113" i="5"/>
  <c r="D113" i="5" s="1"/>
  <c r="C97" i="5"/>
  <c r="D97" i="5" s="1"/>
  <c r="C81" i="5"/>
  <c r="D81" i="5" s="1"/>
  <c r="C65" i="5"/>
  <c r="D65" i="5" s="1"/>
  <c r="C49" i="5"/>
  <c r="D49" i="5" s="1"/>
  <c r="C33" i="5"/>
  <c r="D33" i="5" s="1"/>
  <c r="C17" i="5"/>
  <c r="C219" i="5"/>
  <c r="D219" i="5" s="1"/>
  <c r="C203" i="5"/>
  <c r="C187" i="5"/>
  <c r="C171" i="5"/>
  <c r="C155" i="5"/>
  <c r="D155" i="5" s="1"/>
  <c r="C139" i="5"/>
  <c r="C123" i="5"/>
  <c r="C107" i="5"/>
  <c r="D107" i="5" s="1"/>
  <c r="C91" i="5"/>
  <c r="C75" i="5"/>
  <c r="C59" i="5"/>
  <c r="D59" i="5" s="1"/>
  <c r="C43" i="5"/>
  <c r="C27" i="5"/>
  <c r="D261" i="5" l="1"/>
  <c r="D495" i="5"/>
  <c r="D383" i="5"/>
  <c r="D475" i="5"/>
  <c r="D471" i="5"/>
  <c r="D246" i="5"/>
  <c r="D319" i="5"/>
  <c r="D325" i="5"/>
  <c r="H16" i="5"/>
  <c r="H17" i="5" s="1"/>
  <c r="H18" i="5" s="1"/>
  <c r="H19" i="5" s="1"/>
  <c r="D335" i="5"/>
  <c r="D75" i="5"/>
  <c r="D337" i="5"/>
  <c r="D447" i="5"/>
  <c r="D273" i="5"/>
  <c r="D517" i="5"/>
  <c r="D128" i="5"/>
  <c r="D353" i="5"/>
  <c r="D369" i="5"/>
  <c r="D328" i="5"/>
  <c r="D390" i="5"/>
  <c r="D454" i="5"/>
  <c r="D485" i="5"/>
  <c r="D413" i="5"/>
  <c r="D299" i="5"/>
  <c r="D293" i="5"/>
  <c r="D271" i="5"/>
  <c r="D171" i="5"/>
  <c r="D187" i="5"/>
  <c r="D43" i="5"/>
  <c r="D448" i="5"/>
  <c r="D80" i="5"/>
  <c r="D336" i="5"/>
  <c r="D264" i="5"/>
  <c r="D223" i="5"/>
  <c r="D389" i="5"/>
  <c r="D380" i="5"/>
  <c r="D349" i="5"/>
  <c r="D111" i="5"/>
  <c r="D421" i="5"/>
  <c r="D253" i="5"/>
  <c r="D27" i="5"/>
  <c r="D22" i="5"/>
  <c r="D375" i="5"/>
  <c r="D445" i="5"/>
  <c r="D47" i="5"/>
  <c r="D89" i="5"/>
  <c r="D17" i="5"/>
  <c r="D50" i="5"/>
  <c r="D258" i="5"/>
  <c r="D347" i="5"/>
  <c r="D269" i="5"/>
  <c r="D477" i="5"/>
  <c r="D392" i="5"/>
  <c r="D247" i="5"/>
  <c r="D418" i="5"/>
  <c r="D320" i="5"/>
  <c r="D416" i="5"/>
  <c r="D159" i="5"/>
  <c r="D21" i="5"/>
  <c r="D85" i="5"/>
  <c r="D149" i="5"/>
  <c r="D213" i="5"/>
  <c r="D277" i="5"/>
  <c r="D469" i="5"/>
  <c r="D263" i="5"/>
  <c r="D434" i="5"/>
  <c r="D512" i="5"/>
  <c r="D326" i="5"/>
  <c r="D376" i="5"/>
  <c r="D317" i="5"/>
  <c r="D48" i="5"/>
  <c r="D374" i="5"/>
  <c r="D54" i="5"/>
  <c r="D280" i="5"/>
  <c r="D472" i="5"/>
  <c r="D37" i="5"/>
  <c r="D101" i="5"/>
  <c r="D165" i="5"/>
  <c r="D229" i="5"/>
  <c r="D357" i="5"/>
  <c r="D130" i="5"/>
  <c r="D370" i="5"/>
  <c r="D365" i="5"/>
  <c r="D505" i="5"/>
  <c r="D91" i="5"/>
  <c r="D257" i="5"/>
  <c r="D449" i="5"/>
  <c r="D440" i="5"/>
  <c r="D482" i="5"/>
  <c r="D272" i="5"/>
  <c r="D294" i="5"/>
  <c r="D411" i="5"/>
  <c r="D217" i="5"/>
  <c r="D44" i="5"/>
  <c r="D172" i="5"/>
  <c r="D18" i="5"/>
  <c r="D322" i="5"/>
  <c r="D248" i="5"/>
  <c r="D419" i="5"/>
  <c r="D28" i="5"/>
  <c r="D156" i="5"/>
  <c r="D210" i="5"/>
  <c r="D256" i="5"/>
  <c r="D173" i="5"/>
  <c r="D176" i="5"/>
  <c r="D341" i="5"/>
  <c r="D66" i="5"/>
  <c r="D230" i="5"/>
  <c r="D201" i="5"/>
  <c r="D123" i="5"/>
  <c r="D481" i="5"/>
  <c r="D114" i="5"/>
  <c r="D450" i="5"/>
  <c r="D395" i="5"/>
  <c r="D278" i="5"/>
  <c r="D459" i="5"/>
  <c r="D150" i="5"/>
  <c r="D29" i="5"/>
  <c r="D402" i="5"/>
  <c r="D342" i="5"/>
  <c r="D60" i="5"/>
  <c r="D124" i="5"/>
  <c r="D188" i="5"/>
  <c r="D82" i="5"/>
  <c r="D354" i="5"/>
  <c r="D323" i="5"/>
  <c r="D408" i="5"/>
  <c r="D493" i="5"/>
  <c r="D237" i="5"/>
  <c r="D397" i="5"/>
  <c r="D34" i="5"/>
  <c r="D235" i="5"/>
  <c r="D303" i="5"/>
  <c r="D53" i="5"/>
  <c r="D117" i="5"/>
  <c r="D181" i="5"/>
  <c r="D245" i="5"/>
  <c r="D309" i="5"/>
  <c r="D373" i="5"/>
  <c r="D437" i="5"/>
  <c r="D194" i="5"/>
  <c r="D306" i="5"/>
  <c r="D391" i="5"/>
  <c r="D262" i="5"/>
  <c r="D502" i="5"/>
  <c r="D363" i="5"/>
  <c r="D102" i="5"/>
  <c r="D23" i="5"/>
  <c r="D45" i="5"/>
  <c r="D461" i="5"/>
  <c r="D192" i="5"/>
  <c r="D456" i="5"/>
  <c r="D310" i="5"/>
  <c r="D425" i="5"/>
  <c r="D41" i="5"/>
  <c r="D153" i="5"/>
  <c r="D281" i="5"/>
  <c r="D441" i="5"/>
  <c r="D51" i="5"/>
  <c r="D115" i="5"/>
  <c r="D515" i="5"/>
  <c r="D137" i="5"/>
  <c r="D329" i="5"/>
  <c r="D400" i="5"/>
  <c r="D251" i="5"/>
  <c r="D38" i="5"/>
  <c r="D189" i="5"/>
  <c r="D429" i="5"/>
  <c r="D144" i="5"/>
  <c r="D466" i="5"/>
  <c r="D371" i="5"/>
  <c r="D207" i="5"/>
  <c r="D361" i="5"/>
  <c r="D464" i="5"/>
  <c r="D358" i="5"/>
  <c r="D121" i="5"/>
  <c r="D249" i="5"/>
  <c r="D393" i="5"/>
  <c r="D19" i="5"/>
  <c r="D211" i="5"/>
  <c r="D105" i="5"/>
  <c r="D265" i="5"/>
  <c r="D457" i="5"/>
  <c r="J15" i="5"/>
  <c r="D338" i="5"/>
  <c r="D108" i="5"/>
  <c r="D480" i="5"/>
  <c r="D321" i="5"/>
  <c r="D501" i="5"/>
  <c r="D274" i="5"/>
  <c r="D92" i="5"/>
  <c r="D220" i="5"/>
  <c r="D333" i="5"/>
  <c r="D405" i="5"/>
  <c r="D507" i="5"/>
  <c r="D157" i="5"/>
  <c r="D112" i="5"/>
  <c r="D95" i="5"/>
  <c r="D288" i="5"/>
  <c r="D73" i="5"/>
  <c r="D139" i="5"/>
  <c r="D203" i="5"/>
  <c r="D241" i="5"/>
  <c r="D178" i="5"/>
  <c r="D386" i="5"/>
  <c r="D352" i="5"/>
  <c r="D214" i="5"/>
  <c r="D312" i="5"/>
  <c r="D483" i="5"/>
  <c r="D93" i="5"/>
  <c r="D162" i="5"/>
  <c r="D435" i="5"/>
  <c r="D76" i="5"/>
  <c r="D140" i="5"/>
  <c r="D204" i="5"/>
  <c r="D146" i="5"/>
  <c r="D290" i="5"/>
  <c r="D427" i="5"/>
  <c r="D259" i="5"/>
  <c r="D344" i="5"/>
  <c r="D509" i="5"/>
  <c r="D125" i="5"/>
  <c r="D285" i="5"/>
  <c r="D226" i="5"/>
  <c r="D384" i="5"/>
  <c r="D431" i="5"/>
  <c r="D63" i="5"/>
  <c r="D69" i="5"/>
  <c r="D133" i="5"/>
  <c r="D197" i="5"/>
  <c r="D242" i="5"/>
  <c r="D496" i="5"/>
  <c r="D518" i="5"/>
  <c r="D470" i="5"/>
  <c r="D166" i="5"/>
  <c r="D55" i="5"/>
  <c r="D109" i="5"/>
  <c r="D301" i="5"/>
  <c r="D32" i="5"/>
  <c r="D98" i="5"/>
  <c r="D486" i="5"/>
  <c r="D491" i="5"/>
  <c r="D497" i="5"/>
  <c r="D233" i="5"/>
  <c r="D489" i="5"/>
  <c r="D147" i="5"/>
  <c r="D57" i="5"/>
  <c r="D169" i="5"/>
  <c r="D297" i="5"/>
  <c r="D473" i="5"/>
  <c r="D67" i="5"/>
  <c r="D131" i="5"/>
  <c r="D25" i="5"/>
  <c r="D185" i="5"/>
  <c r="D377" i="5"/>
  <c r="I18" i="5" l="1"/>
  <c r="I19" i="5"/>
  <c r="I17" i="5"/>
  <c r="H20" i="5"/>
  <c r="H21" i="5" s="1"/>
  <c r="H22" i="5" s="1"/>
  <c r="H23" i="5" s="1"/>
  <c r="I16" i="5"/>
  <c r="J16" i="5" s="1"/>
  <c r="D9" i="5"/>
  <c r="J17" i="5" l="1"/>
  <c r="J18" i="5" s="1"/>
  <c r="J19" i="5" s="1"/>
  <c r="I23" i="5"/>
  <c r="I20" i="5"/>
  <c r="H24" i="5"/>
  <c r="I22" i="5"/>
  <c r="I21" i="5"/>
  <c r="J20" i="5" l="1"/>
  <c r="J21" i="5" s="1"/>
  <c r="J22" i="5" s="1"/>
  <c r="J23" i="5" s="1"/>
  <c r="H25" i="5"/>
  <c r="I25" i="5" s="1"/>
  <c r="I24" i="5"/>
  <c r="J24" i="5" l="1"/>
  <c r="J25" i="5" s="1"/>
  <c r="H26" i="5"/>
  <c r="I26" i="5" s="1"/>
  <c r="J26" i="5" l="1"/>
  <c r="H27" i="5"/>
  <c r="I27" i="5" s="1"/>
  <c r="J27" i="5" l="1"/>
  <c r="H28" i="5"/>
  <c r="I28" i="5" s="1"/>
  <c r="J28" i="5" l="1"/>
  <c r="H29" i="5"/>
  <c r="I29" i="5" s="1"/>
  <c r="J29" i="5" l="1"/>
  <c r="H30" i="5"/>
  <c r="I30" i="5" s="1"/>
  <c r="J30" i="5" l="1"/>
  <c r="H31" i="5"/>
  <c r="I31" i="5" s="1"/>
  <c r="J31" i="5" l="1"/>
  <c r="H32" i="5"/>
  <c r="I32" i="5" s="1"/>
  <c r="J32" i="5" l="1"/>
  <c r="H33" i="5"/>
  <c r="I33" i="5" s="1"/>
  <c r="J33" i="5" l="1"/>
  <c r="H34" i="5"/>
  <c r="I34" i="5" s="1"/>
  <c r="J34" i="5" l="1"/>
  <c r="H35" i="5"/>
  <c r="I35" i="5" s="1"/>
  <c r="J35" i="5" l="1"/>
  <c r="H36" i="5"/>
  <c r="I36" i="5" s="1"/>
  <c r="J36" i="5" l="1"/>
  <c r="H37" i="5"/>
  <c r="I37" i="5" s="1"/>
  <c r="J37" i="5" l="1"/>
  <c r="H38" i="5"/>
  <c r="I38" i="5" s="1"/>
  <c r="J38" i="5" l="1"/>
  <c r="H39" i="5"/>
  <c r="I39" i="5" s="1"/>
  <c r="J39" i="5" l="1"/>
  <c r="H40" i="5"/>
  <c r="I40" i="5" s="1"/>
  <c r="J40" i="5" l="1"/>
  <c r="H41" i="5"/>
  <c r="I41" i="5" s="1"/>
  <c r="J41" i="5" l="1"/>
  <c r="H42" i="5"/>
  <c r="I42" i="5" s="1"/>
  <c r="J42" i="5" l="1"/>
  <c r="H43" i="5"/>
  <c r="I43" i="5" s="1"/>
  <c r="J43" i="5" l="1"/>
  <c r="H44" i="5"/>
  <c r="I44" i="5" s="1"/>
  <c r="J44" i="5" l="1"/>
  <c r="H45" i="5"/>
  <c r="I45" i="5" s="1"/>
  <c r="J45" i="5" l="1"/>
  <c r="H46" i="5"/>
  <c r="I46" i="5" s="1"/>
  <c r="J46" i="5" l="1"/>
  <c r="H47" i="5"/>
  <c r="I47" i="5" s="1"/>
  <c r="J47" i="5" l="1"/>
  <c r="H48" i="5"/>
  <c r="I48" i="5" s="1"/>
  <c r="J48" i="5" l="1"/>
  <c r="H49" i="5"/>
  <c r="I49" i="5" s="1"/>
  <c r="J49" i="5" l="1"/>
  <c r="H50" i="5"/>
  <c r="I50" i="5" s="1"/>
  <c r="J50" i="5" l="1"/>
  <c r="H51" i="5"/>
  <c r="I51" i="5" s="1"/>
  <c r="J51" i="5" l="1"/>
  <c r="H52" i="5"/>
  <c r="I52" i="5" s="1"/>
  <c r="J52" i="5" l="1"/>
  <c r="H53" i="5"/>
  <c r="I53" i="5" s="1"/>
  <c r="J53" i="5" l="1"/>
  <c r="H54" i="5"/>
  <c r="I54" i="5" s="1"/>
  <c r="J54" i="5" l="1"/>
  <c r="H55" i="5"/>
  <c r="H56" i="5" s="1"/>
  <c r="I55" i="5" l="1"/>
  <c r="J55" i="5" s="1"/>
  <c r="I56" i="5"/>
  <c r="H57" i="5"/>
  <c r="J56" i="5" l="1"/>
  <c r="I57" i="5"/>
  <c r="H58" i="5"/>
  <c r="J57" i="5" l="1"/>
  <c r="I58" i="5"/>
  <c r="H59" i="5"/>
  <c r="J58" i="5" l="1"/>
  <c r="I59" i="5"/>
  <c r="H60" i="5"/>
  <c r="J59" i="5" l="1"/>
  <c r="I60" i="5"/>
  <c r="H61" i="5"/>
  <c r="J60" i="5" l="1"/>
  <c r="I61" i="5"/>
  <c r="H62" i="5"/>
  <c r="J61" i="5" l="1"/>
  <c r="I62" i="5"/>
  <c r="H63" i="5"/>
  <c r="I63" i="5" s="1"/>
  <c r="J62" i="5" l="1"/>
  <c r="J63" i="5" s="1"/>
  <c r="H64" i="5"/>
  <c r="I64" i="5" s="1"/>
  <c r="J64" i="5" l="1"/>
  <c r="H65" i="5"/>
  <c r="I65" i="5" s="1"/>
  <c r="J65" i="5" l="1"/>
  <c r="H66" i="5"/>
  <c r="I66" i="5" s="1"/>
  <c r="J66" i="5" l="1"/>
  <c r="H67" i="5"/>
  <c r="I67" i="5" s="1"/>
  <c r="J67" i="5" l="1"/>
  <c r="H68" i="5"/>
  <c r="I68" i="5" s="1"/>
  <c r="J68" i="5" l="1"/>
  <c r="H69" i="5"/>
  <c r="I69" i="5" s="1"/>
  <c r="J69" i="5" l="1"/>
  <c r="H70" i="5"/>
  <c r="I70" i="5" s="1"/>
  <c r="J70" i="5" l="1"/>
  <c r="H71" i="5"/>
  <c r="I71" i="5" s="1"/>
  <c r="J71" i="5" l="1"/>
  <c r="H72" i="5"/>
  <c r="I72" i="5" s="1"/>
  <c r="J72" i="5" l="1"/>
  <c r="H73" i="5"/>
  <c r="I73" i="5" s="1"/>
  <c r="J73" i="5" l="1"/>
  <c r="H74" i="5"/>
  <c r="I74" i="5" s="1"/>
  <c r="J74" i="5" l="1"/>
  <c r="H75" i="5"/>
  <c r="I75" i="5" s="1"/>
  <c r="J75" i="5" l="1"/>
  <c r="H76" i="5"/>
  <c r="I76" i="5" s="1"/>
  <c r="J76" i="5" l="1"/>
  <c r="H77" i="5"/>
  <c r="I77" i="5" s="1"/>
  <c r="J77" i="5" l="1"/>
  <c r="H78" i="5"/>
  <c r="I78" i="5" s="1"/>
  <c r="J78" i="5" l="1"/>
  <c r="H79" i="5"/>
  <c r="I79" i="5" s="1"/>
  <c r="J79" i="5" l="1"/>
  <c r="H80" i="5"/>
  <c r="H81" i="5" s="1"/>
  <c r="I80" i="5" l="1"/>
  <c r="J80" i="5" s="1"/>
  <c r="I81" i="5"/>
  <c r="H82" i="5"/>
  <c r="J81" i="5" l="1"/>
  <c r="I82" i="5"/>
  <c r="H83" i="5"/>
  <c r="J82" i="5" l="1"/>
  <c r="I83" i="5"/>
  <c r="H84" i="5"/>
  <c r="J83" i="5" l="1"/>
  <c r="I84" i="5"/>
  <c r="H85" i="5"/>
  <c r="J84" i="5" l="1"/>
  <c r="H86" i="5"/>
  <c r="I85" i="5"/>
  <c r="J85" i="5" l="1"/>
  <c r="H87" i="5"/>
  <c r="I86" i="5"/>
  <c r="J86" i="5" l="1"/>
  <c r="H88" i="5"/>
  <c r="I87" i="5"/>
  <c r="J87" i="5" l="1"/>
  <c r="H89" i="5"/>
  <c r="I88" i="5"/>
  <c r="J88" i="5" l="1"/>
  <c r="H90" i="5"/>
  <c r="I89" i="5"/>
  <c r="J89" i="5" l="1"/>
  <c r="H91" i="5"/>
  <c r="I90" i="5"/>
  <c r="J90" i="5" l="1"/>
  <c r="H92" i="5"/>
  <c r="I91" i="5"/>
  <c r="J91" i="5" l="1"/>
  <c r="H93" i="5"/>
  <c r="I92" i="5"/>
  <c r="J92" i="5" l="1"/>
  <c r="H94" i="5"/>
  <c r="I93" i="5"/>
  <c r="J93" i="5" l="1"/>
  <c r="H95" i="5"/>
  <c r="I94" i="5"/>
  <c r="J94" i="5" l="1"/>
  <c r="H96" i="5"/>
  <c r="I95" i="5"/>
  <c r="J95" i="5" l="1"/>
  <c r="I96" i="5"/>
  <c r="H97" i="5"/>
  <c r="J96" i="5" l="1"/>
  <c r="H98" i="5"/>
  <c r="I97" i="5"/>
  <c r="J97" i="5" l="1"/>
  <c r="I98" i="5"/>
  <c r="H99" i="5"/>
  <c r="J98" i="5" l="1"/>
  <c r="H100" i="5"/>
  <c r="I99" i="5"/>
  <c r="J99" i="5" l="1"/>
  <c r="H101" i="5"/>
  <c r="I100" i="5"/>
  <c r="J100" i="5" l="1"/>
  <c r="H102" i="5"/>
  <c r="I101" i="5"/>
  <c r="J101" i="5" l="1"/>
  <c r="H103" i="5"/>
  <c r="I102" i="5"/>
  <c r="J102" i="5" l="1"/>
  <c r="I103" i="5"/>
  <c r="H104" i="5"/>
  <c r="J103" i="5" l="1"/>
  <c r="I104" i="5"/>
  <c r="H105" i="5"/>
  <c r="J104" i="5" l="1"/>
  <c r="I105" i="5"/>
  <c r="H106" i="5"/>
  <c r="J105" i="5" l="1"/>
  <c r="I106" i="5"/>
  <c r="H107" i="5"/>
  <c r="J106" i="5" l="1"/>
  <c r="H108" i="5"/>
  <c r="I107" i="5"/>
  <c r="J107" i="5" l="1"/>
  <c r="I108" i="5"/>
  <c r="H109" i="5"/>
  <c r="J108" i="5" l="1"/>
  <c r="H110" i="5"/>
  <c r="I109" i="5"/>
  <c r="J109" i="5" l="1"/>
  <c r="I110" i="5"/>
  <c r="H111" i="5"/>
  <c r="J110" i="5" l="1"/>
  <c r="H112" i="5"/>
  <c r="I111" i="5"/>
  <c r="J111" i="5" l="1"/>
  <c r="I112" i="5"/>
  <c r="H113" i="5"/>
  <c r="J112" i="5" l="1"/>
  <c r="I113" i="5"/>
  <c r="H114" i="5"/>
  <c r="J113" i="5" l="1"/>
  <c r="H115" i="5"/>
  <c r="I114" i="5"/>
  <c r="J114" i="5" l="1"/>
  <c r="I115" i="5"/>
  <c r="H116" i="5"/>
  <c r="J115" i="5" l="1"/>
  <c r="I116" i="5"/>
  <c r="H117" i="5"/>
  <c r="J116" i="5" l="1"/>
  <c r="H118" i="5"/>
  <c r="I117" i="5"/>
  <c r="J117" i="5" l="1"/>
  <c r="I118" i="5"/>
  <c r="H119" i="5"/>
  <c r="J118" i="5" l="1"/>
  <c r="H120" i="5"/>
  <c r="I119" i="5"/>
  <c r="J119" i="5" l="1"/>
  <c r="H121" i="5"/>
  <c r="I120" i="5"/>
  <c r="J120" i="5" l="1"/>
  <c r="I121" i="5"/>
  <c r="H122" i="5"/>
  <c r="J121" i="5" l="1"/>
  <c r="I122" i="5"/>
  <c r="H123" i="5"/>
  <c r="J122" i="5" l="1"/>
  <c r="I123" i="5"/>
  <c r="H124" i="5"/>
  <c r="J123" i="5" l="1"/>
  <c r="I124" i="5"/>
  <c r="H125" i="5"/>
  <c r="J124" i="5" l="1"/>
  <c r="H126" i="5"/>
  <c r="I125" i="5"/>
  <c r="J125" i="5" l="1"/>
  <c r="I126" i="5"/>
  <c r="H127" i="5"/>
  <c r="J126" i="5" l="1"/>
  <c r="I127" i="5"/>
  <c r="H128" i="5"/>
  <c r="J127" i="5" l="1"/>
  <c r="I128" i="5"/>
  <c r="H129" i="5"/>
  <c r="H130" i="5" s="1"/>
  <c r="I130" i="5" s="1"/>
  <c r="J128" i="5" l="1"/>
  <c r="I129" i="5"/>
  <c r="H131" i="5"/>
  <c r="H132" i="5" s="1"/>
  <c r="I132" i="5" s="1"/>
  <c r="J129" i="5" l="1"/>
  <c r="J130" i="5" s="1"/>
  <c r="I131" i="5"/>
  <c r="H133" i="5"/>
  <c r="J131" i="5" l="1"/>
  <c r="J132" i="5" s="1"/>
  <c r="H134" i="5"/>
  <c r="I133" i="5"/>
  <c r="J133" i="5" l="1"/>
  <c r="H135" i="5"/>
  <c r="I135" i="5" s="1"/>
  <c r="I134" i="5"/>
  <c r="J134" i="5" l="1"/>
  <c r="J135" i="5" s="1"/>
  <c r="H136" i="5"/>
  <c r="H137" i="5" l="1"/>
  <c r="I137" i="5" s="1"/>
  <c r="I136" i="5"/>
  <c r="J136" i="5" s="1"/>
  <c r="J137" i="5" l="1"/>
  <c r="H138" i="5"/>
  <c r="H139" i="5" l="1"/>
  <c r="I138" i="5"/>
  <c r="J138" i="5" s="1"/>
  <c r="H140" i="5" l="1"/>
  <c r="I140" i="5" s="1"/>
  <c r="I139" i="5"/>
  <c r="J139" i="5" s="1"/>
  <c r="J140" i="5" l="1"/>
  <c r="H141" i="5"/>
  <c r="H142" i="5" l="1"/>
  <c r="I142" i="5" s="1"/>
  <c r="I141" i="5"/>
  <c r="J141" i="5" s="1"/>
  <c r="H143" i="5" l="1"/>
  <c r="J142" i="5"/>
  <c r="H144" i="5" l="1"/>
  <c r="I144" i="5" s="1"/>
  <c r="I143" i="5"/>
  <c r="J143" i="5" s="1"/>
  <c r="J144" i="5" l="1"/>
  <c r="H145" i="5"/>
  <c r="H146" i="5" l="1"/>
  <c r="I146" i="5" s="1"/>
  <c r="I145" i="5"/>
  <c r="J145" i="5" s="1"/>
  <c r="J146" i="5" l="1"/>
  <c r="H147" i="5"/>
  <c r="H148" i="5" l="1"/>
  <c r="I147" i="5"/>
  <c r="J147" i="5" s="1"/>
  <c r="H149" i="5" l="1"/>
  <c r="I148" i="5"/>
  <c r="J148" i="5" s="1"/>
  <c r="H150" i="5" l="1"/>
  <c r="I150" i="5" s="1"/>
  <c r="I149" i="5"/>
  <c r="J149" i="5" s="1"/>
  <c r="J150" i="5" l="1"/>
  <c r="H151" i="5"/>
  <c r="H152" i="5" l="1"/>
  <c r="I151" i="5"/>
  <c r="J151" i="5" s="1"/>
  <c r="H153" i="5" l="1"/>
  <c r="I152" i="5"/>
  <c r="J152" i="5" s="1"/>
  <c r="H154" i="5" l="1"/>
  <c r="I153" i="5"/>
  <c r="J153" i="5" s="1"/>
  <c r="H155" i="5" l="1"/>
  <c r="I154" i="5"/>
  <c r="J154" i="5" s="1"/>
  <c r="H156" i="5" l="1"/>
  <c r="I155" i="5"/>
  <c r="J155" i="5" s="1"/>
  <c r="H157" i="5" l="1"/>
  <c r="I156" i="5"/>
  <c r="J156" i="5" s="1"/>
  <c r="H158" i="5" l="1"/>
  <c r="I157" i="5"/>
  <c r="J157" i="5" s="1"/>
  <c r="H159" i="5" l="1"/>
  <c r="I158" i="5"/>
  <c r="J158" i="5" s="1"/>
  <c r="H160" i="5" l="1"/>
  <c r="I159" i="5"/>
  <c r="J159" i="5" s="1"/>
  <c r="H161" i="5" l="1"/>
  <c r="I161" i="5" s="1"/>
  <c r="I160" i="5"/>
  <c r="J160" i="5" s="1"/>
  <c r="J161" i="5" l="1"/>
  <c r="H162" i="5"/>
  <c r="H163" i="5" l="1"/>
  <c r="I162" i="5"/>
  <c r="J162" i="5" s="1"/>
  <c r="H164" i="5" l="1"/>
  <c r="I164" i="5" s="1"/>
  <c r="I163" i="5"/>
  <c r="J163" i="5" s="1"/>
  <c r="J164" i="5" l="1"/>
  <c r="H165" i="5"/>
  <c r="I165" i="5" s="1"/>
  <c r="J165" i="5" l="1"/>
  <c r="H166" i="5"/>
  <c r="H167" i="5" l="1"/>
  <c r="I167" i="5" s="1"/>
  <c r="I166" i="5"/>
  <c r="J166" i="5" s="1"/>
  <c r="H168" i="5" l="1"/>
  <c r="I168" i="5" s="1"/>
  <c r="J167" i="5"/>
  <c r="H169" i="5" l="1"/>
  <c r="J168" i="5"/>
  <c r="H170" i="5" l="1"/>
  <c r="I169" i="5"/>
  <c r="J169" i="5" s="1"/>
  <c r="H171" i="5" l="1"/>
  <c r="I170" i="5"/>
  <c r="J170" i="5" s="1"/>
  <c r="H172" i="5" l="1"/>
  <c r="I171" i="5"/>
  <c r="J171" i="5" s="1"/>
  <c r="H173" i="5" l="1"/>
  <c r="I172" i="5"/>
  <c r="J172" i="5" s="1"/>
  <c r="H174" i="5" l="1"/>
  <c r="I173" i="5"/>
  <c r="J173" i="5" s="1"/>
  <c r="H175" i="5" l="1"/>
  <c r="I174" i="5"/>
  <c r="J174" i="5" s="1"/>
  <c r="H176" i="5" l="1"/>
  <c r="I175" i="5"/>
  <c r="J175" i="5" s="1"/>
  <c r="H177" i="5" l="1"/>
  <c r="I176" i="5"/>
  <c r="J176" i="5" s="1"/>
  <c r="H178" i="5" l="1"/>
  <c r="I177" i="5"/>
  <c r="J177" i="5" s="1"/>
  <c r="H179" i="5" l="1"/>
  <c r="I178" i="5"/>
  <c r="J178" i="5" s="1"/>
  <c r="H180" i="5" l="1"/>
  <c r="I179" i="5"/>
  <c r="J179" i="5" s="1"/>
  <c r="H181" i="5" l="1"/>
  <c r="I180" i="5"/>
  <c r="J180" i="5" s="1"/>
  <c r="H182" i="5" l="1"/>
  <c r="I181" i="5"/>
  <c r="J181" i="5" s="1"/>
  <c r="H183" i="5" l="1"/>
  <c r="I182" i="5"/>
  <c r="J182" i="5" s="1"/>
  <c r="H184" i="5" l="1"/>
  <c r="I183" i="5"/>
  <c r="J183" i="5" s="1"/>
  <c r="H185" i="5" l="1"/>
  <c r="I184" i="5"/>
  <c r="J184" i="5" s="1"/>
  <c r="H186" i="5" l="1"/>
  <c r="I186" i="5" s="1"/>
  <c r="I185" i="5"/>
  <c r="J185" i="5" s="1"/>
  <c r="J186" i="5" l="1"/>
  <c r="H187" i="5"/>
  <c r="H188" i="5" l="1"/>
  <c r="I188" i="5" s="1"/>
  <c r="I187" i="5"/>
  <c r="J187" i="5" s="1"/>
  <c r="J188" i="5" l="1"/>
  <c r="H189" i="5"/>
  <c r="H190" i="5" l="1"/>
  <c r="I189" i="5"/>
  <c r="J189" i="5" s="1"/>
  <c r="H191" i="5" l="1"/>
  <c r="I191" i="5" s="1"/>
  <c r="I190" i="5"/>
  <c r="J190" i="5" s="1"/>
  <c r="J191" i="5" l="1"/>
  <c r="H192" i="5"/>
  <c r="H193" i="5" l="1"/>
  <c r="I192" i="5"/>
  <c r="J192" i="5" s="1"/>
  <c r="H194" i="5" l="1"/>
  <c r="I194" i="5" s="1"/>
  <c r="I193" i="5"/>
  <c r="J193" i="5" s="1"/>
  <c r="J194" i="5" l="1"/>
  <c r="H195" i="5"/>
  <c r="H196" i="5" l="1"/>
  <c r="I195" i="5"/>
  <c r="J195" i="5" s="1"/>
  <c r="H197" i="5" l="1"/>
  <c r="I197" i="5" s="1"/>
  <c r="I196" i="5"/>
  <c r="J196" i="5" s="1"/>
  <c r="H198" i="5" l="1"/>
  <c r="J197" i="5"/>
  <c r="H199" i="5" l="1"/>
  <c r="I198" i="5"/>
  <c r="J198" i="5" s="1"/>
  <c r="H200" i="5" l="1"/>
  <c r="I199" i="5"/>
  <c r="J199" i="5" s="1"/>
  <c r="H201" i="5" l="1"/>
  <c r="I201" i="5" s="1"/>
  <c r="I200" i="5"/>
  <c r="J200" i="5" s="1"/>
  <c r="J201" i="5" l="1"/>
  <c r="H202" i="5"/>
  <c r="H203" i="5" l="1"/>
  <c r="I202" i="5"/>
  <c r="J202" i="5" s="1"/>
  <c r="H204" i="5" l="1"/>
  <c r="I204" i="5" s="1"/>
  <c r="I203" i="5"/>
  <c r="J203" i="5" s="1"/>
  <c r="H205" i="5" l="1"/>
  <c r="J204" i="5"/>
  <c r="H206" i="5" l="1"/>
  <c r="I205" i="5"/>
  <c r="J205" i="5" s="1"/>
  <c r="H207" i="5" l="1"/>
  <c r="I206" i="5"/>
  <c r="J206" i="5" s="1"/>
  <c r="H208" i="5" l="1"/>
  <c r="I207" i="5"/>
  <c r="J207" i="5" s="1"/>
  <c r="H209" i="5" l="1"/>
  <c r="I208" i="5"/>
  <c r="J208" i="5" s="1"/>
  <c r="H210" i="5" l="1"/>
  <c r="I209" i="5"/>
  <c r="J209" i="5" s="1"/>
  <c r="H211" i="5" l="1"/>
  <c r="I210" i="5"/>
  <c r="J210" i="5" s="1"/>
  <c r="H212" i="5" l="1"/>
  <c r="I211" i="5"/>
  <c r="J211" i="5" s="1"/>
  <c r="H213" i="5" l="1"/>
  <c r="I213" i="5" s="1"/>
  <c r="I212" i="5"/>
  <c r="J212" i="5" s="1"/>
  <c r="J213" i="5" l="1"/>
  <c r="H214" i="5"/>
  <c r="H215" i="5" l="1"/>
  <c r="I214" i="5"/>
  <c r="J214" i="5" s="1"/>
  <c r="H216" i="5" l="1"/>
  <c r="I216" i="5" s="1"/>
  <c r="I215" i="5"/>
  <c r="J215" i="5" s="1"/>
  <c r="J216" i="5" l="1"/>
  <c r="H217" i="5"/>
  <c r="I217" i="5" s="1"/>
  <c r="J217" i="5" l="1"/>
  <c r="H218" i="5"/>
  <c r="H219" i="5" l="1"/>
  <c r="I218" i="5"/>
  <c r="J218" i="5" s="1"/>
  <c r="H220" i="5" l="1"/>
  <c r="I220" i="5" s="1"/>
  <c r="I219" i="5"/>
  <c r="J219" i="5" s="1"/>
  <c r="J220" i="5" l="1"/>
  <c r="H221" i="5"/>
  <c r="H222" i="5" l="1"/>
  <c r="I221" i="5"/>
  <c r="J221" i="5" s="1"/>
  <c r="H223" i="5" l="1"/>
  <c r="I222" i="5"/>
  <c r="J222" i="5" s="1"/>
  <c r="H224" i="5" l="1"/>
  <c r="I224" i="5" s="1"/>
  <c r="I223" i="5"/>
  <c r="J223" i="5" s="1"/>
  <c r="J224" i="5" l="1"/>
  <c r="H225" i="5"/>
  <c r="H226" i="5" l="1"/>
  <c r="I225" i="5"/>
  <c r="J225" i="5" s="1"/>
  <c r="H227" i="5" l="1"/>
  <c r="I227" i="5" s="1"/>
  <c r="I226" i="5"/>
  <c r="J226" i="5" s="1"/>
  <c r="J227" i="5" l="1"/>
  <c r="H228" i="5"/>
  <c r="I228" i="5" s="1"/>
  <c r="J228" i="5" l="1"/>
  <c r="H229" i="5"/>
  <c r="I229" i="5" s="1"/>
  <c r="H230" i="5" l="1"/>
  <c r="J229" i="5"/>
  <c r="H231" i="5" l="1"/>
  <c r="I231" i="5" s="1"/>
  <c r="I230" i="5"/>
  <c r="J230" i="5" s="1"/>
  <c r="J231" i="5" l="1"/>
  <c r="H232" i="5"/>
  <c r="H233" i="5" l="1"/>
  <c r="I232" i="5"/>
  <c r="J232" i="5" s="1"/>
  <c r="H234" i="5" l="1"/>
  <c r="I233" i="5"/>
  <c r="J233" i="5" s="1"/>
  <c r="H235" i="5" l="1"/>
  <c r="I235" i="5" s="1"/>
  <c r="I234" i="5"/>
  <c r="J234" i="5" s="1"/>
  <c r="J235" i="5" l="1"/>
  <c r="H236" i="5"/>
  <c r="I236" i="5" s="1"/>
  <c r="J236" i="5" l="1"/>
  <c r="H237" i="5"/>
  <c r="H238" i="5" l="1"/>
  <c r="I237" i="5"/>
  <c r="J237" i="5" s="1"/>
  <c r="H239" i="5" l="1"/>
  <c r="I238" i="5"/>
  <c r="J238" i="5" s="1"/>
  <c r="H240" i="5" l="1"/>
  <c r="I240" i="5" s="1"/>
  <c r="I239" i="5"/>
  <c r="J239" i="5" s="1"/>
  <c r="J240" i="5" l="1"/>
  <c r="H241" i="5"/>
  <c r="H242" i="5" l="1"/>
  <c r="I241" i="5"/>
  <c r="J241" i="5" s="1"/>
  <c r="H243" i="5" l="1"/>
  <c r="I242" i="5"/>
  <c r="J242" i="5" s="1"/>
  <c r="H244" i="5" l="1"/>
  <c r="I243" i="5"/>
  <c r="J243" i="5" s="1"/>
  <c r="H245" i="5" l="1"/>
  <c r="I245" i="5" s="1"/>
  <c r="I244" i="5"/>
  <c r="J244" i="5" s="1"/>
  <c r="J245" i="5" l="1"/>
  <c r="H246" i="5"/>
  <c r="H247" i="5" l="1"/>
  <c r="I247" i="5" s="1"/>
  <c r="I246" i="5"/>
  <c r="J246" i="5" s="1"/>
  <c r="H248" i="5" l="1"/>
  <c r="J247" i="5"/>
  <c r="H249" i="5" l="1"/>
  <c r="I248" i="5"/>
  <c r="J248" i="5" s="1"/>
  <c r="H250" i="5" l="1"/>
  <c r="I249" i="5"/>
  <c r="J249" i="5" s="1"/>
  <c r="H251" i="5" l="1"/>
  <c r="I250" i="5"/>
  <c r="J250" i="5" s="1"/>
  <c r="H252" i="5" l="1"/>
  <c r="I251" i="5"/>
  <c r="J251" i="5" s="1"/>
  <c r="H253" i="5" l="1"/>
  <c r="I252" i="5"/>
  <c r="J252" i="5" s="1"/>
  <c r="H254" i="5" l="1"/>
  <c r="I254" i="5" s="1"/>
  <c r="I253" i="5"/>
  <c r="J253" i="5" s="1"/>
  <c r="J254" i="5" l="1"/>
  <c r="H255" i="5"/>
  <c r="H256" i="5" l="1"/>
  <c r="I255" i="5"/>
  <c r="J255" i="5" s="1"/>
  <c r="H257" i="5" l="1"/>
  <c r="I256" i="5"/>
  <c r="J256" i="5" s="1"/>
  <c r="H258" i="5" l="1"/>
  <c r="I257" i="5"/>
  <c r="J257" i="5" s="1"/>
  <c r="H259" i="5" l="1"/>
  <c r="I258" i="5"/>
  <c r="J258" i="5" s="1"/>
  <c r="H260" i="5" l="1"/>
  <c r="I259" i="5"/>
  <c r="J259" i="5" s="1"/>
  <c r="H261" i="5" l="1"/>
  <c r="I261" i="5" s="1"/>
  <c r="I260" i="5"/>
  <c r="J260" i="5" s="1"/>
  <c r="J261" i="5" l="1"/>
  <c r="H262" i="5"/>
  <c r="I262" i="5" s="1"/>
  <c r="J262" i="5" l="1"/>
  <c r="H263" i="5"/>
  <c r="H264" i="5" l="1"/>
  <c r="I264" i="5" s="1"/>
  <c r="I263" i="5"/>
  <c r="J263" i="5" s="1"/>
  <c r="H265" i="5" l="1"/>
  <c r="I265" i="5" s="1"/>
  <c r="J264" i="5"/>
  <c r="H266" i="5" l="1"/>
  <c r="I266" i="5" s="1"/>
  <c r="J265" i="5"/>
  <c r="H267" i="5" l="1"/>
  <c r="J266" i="5"/>
  <c r="H268" i="5" l="1"/>
  <c r="I267" i="5"/>
  <c r="J267" i="5" s="1"/>
  <c r="H269" i="5" l="1"/>
  <c r="I268" i="5"/>
  <c r="J268" i="5" s="1"/>
  <c r="H270" i="5" l="1"/>
  <c r="I270" i="5" s="1"/>
  <c r="I269" i="5"/>
  <c r="J269" i="5" s="1"/>
  <c r="J270" i="5" l="1"/>
  <c r="H271" i="5"/>
  <c r="H272" i="5" l="1"/>
  <c r="I271" i="5"/>
  <c r="J271" i="5" s="1"/>
  <c r="H273" i="5" l="1"/>
  <c r="I272" i="5"/>
  <c r="J272" i="5" s="1"/>
  <c r="H274" i="5" l="1"/>
  <c r="I274" i="5" s="1"/>
  <c r="I273" i="5"/>
  <c r="J273" i="5" s="1"/>
  <c r="J274" i="5" l="1"/>
  <c r="H275" i="5"/>
  <c r="H276" i="5" l="1"/>
  <c r="I275" i="5"/>
  <c r="J275" i="5" s="1"/>
  <c r="H277" i="5" l="1"/>
  <c r="I276" i="5"/>
  <c r="J276" i="5" s="1"/>
  <c r="H278" i="5" l="1"/>
  <c r="I277" i="5"/>
  <c r="J277" i="5" s="1"/>
  <c r="H279" i="5" l="1"/>
  <c r="I279" i="5" s="1"/>
  <c r="I278" i="5"/>
  <c r="J278" i="5" s="1"/>
  <c r="J279" i="5" l="1"/>
  <c r="H280" i="5"/>
  <c r="I280" i="5" s="1"/>
  <c r="J280" i="5" l="1"/>
  <c r="H281" i="5"/>
  <c r="H282" i="5" l="1"/>
  <c r="I281" i="5"/>
  <c r="J281" i="5" s="1"/>
  <c r="H283" i="5" l="1"/>
  <c r="I283" i="5" s="1"/>
  <c r="I282" i="5"/>
  <c r="J282" i="5" s="1"/>
  <c r="J283" i="5" l="1"/>
  <c r="H284" i="5"/>
  <c r="H285" i="5" l="1"/>
  <c r="I284" i="5"/>
  <c r="J284" i="5" s="1"/>
  <c r="H286" i="5" l="1"/>
  <c r="I286" i="5" s="1"/>
  <c r="I285" i="5"/>
  <c r="J285" i="5" s="1"/>
  <c r="J286" i="5" l="1"/>
  <c r="H287" i="5"/>
  <c r="H288" i="5" l="1"/>
  <c r="I287" i="5"/>
  <c r="J287" i="5" s="1"/>
  <c r="H289" i="5" l="1"/>
  <c r="I289" i="5" s="1"/>
  <c r="I288" i="5"/>
  <c r="J288" i="5" s="1"/>
  <c r="J289" i="5" l="1"/>
  <c r="H290" i="5"/>
  <c r="H291" i="5" l="1"/>
  <c r="I290" i="5"/>
  <c r="J290" i="5" s="1"/>
  <c r="H292" i="5" l="1"/>
  <c r="I291" i="5"/>
  <c r="J291" i="5" s="1"/>
  <c r="H293" i="5" l="1"/>
  <c r="I293" i="5" s="1"/>
  <c r="I292" i="5"/>
  <c r="J292" i="5" s="1"/>
  <c r="J293" i="5" l="1"/>
  <c r="H294" i="5"/>
  <c r="H295" i="5" l="1"/>
  <c r="I294" i="5"/>
  <c r="J294" i="5" s="1"/>
  <c r="H296" i="5" l="1"/>
  <c r="I296" i="5" s="1"/>
  <c r="I295" i="5"/>
  <c r="J295" i="5" s="1"/>
  <c r="J296" i="5" l="1"/>
  <c r="H297" i="5"/>
  <c r="H298" i="5" l="1"/>
  <c r="I297" i="5"/>
  <c r="J297" i="5" s="1"/>
  <c r="H299" i="5" l="1"/>
  <c r="I298" i="5"/>
  <c r="J298" i="5" s="1"/>
  <c r="H300" i="5" l="1"/>
  <c r="I299" i="5"/>
  <c r="J299" i="5" s="1"/>
  <c r="H301" i="5" l="1"/>
  <c r="I301" i="5" s="1"/>
  <c r="I300" i="5"/>
  <c r="J300" i="5" s="1"/>
  <c r="J301" i="5" l="1"/>
  <c r="H302" i="5"/>
  <c r="H303" i="5" l="1"/>
  <c r="I302" i="5"/>
  <c r="J302" i="5" s="1"/>
  <c r="H304" i="5" l="1"/>
  <c r="I303" i="5"/>
  <c r="J303" i="5" s="1"/>
  <c r="H305" i="5" l="1"/>
  <c r="I304" i="5"/>
  <c r="J304" i="5" s="1"/>
  <c r="H306" i="5" l="1"/>
  <c r="I306" i="5" s="1"/>
  <c r="I305" i="5"/>
  <c r="J305" i="5" s="1"/>
  <c r="J306" i="5" l="1"/>
  <c r="H307" i="5"/>
  <c r="I307" i="5" s="1"/>
  <c r="J307" i="5" l="1"/>
  <c r="H308" i="5"/>
  <c r="H309" i="5" l="1"/>
  <c r="I308" i="5"/>
  <c r="J308" i="5" s="1"/>
  <c r="H310" i="5" l="1"/>
  <c r="I309" i="5"/>
  <c r="J309" i="5" s="1"/>
  <c r="H311" i="5" l="1"/>
  <c r="I310" i="5"/>
  <c r="J310" i="5" s="1"/>
  <c r="H312" i="5" l="1"/>
  <c r="I311" i="5"/>
  <c r="J311" i="5" s="1"/>
  <c r="H313" i="5" l="1"/>
  <c r="I312" i="5"/>
  <c r="J312" i="5" s="1"/>
  <c r="H314" i="5" l="1"/>
  <c r="I313" i="5"/>
  <c r="J313" i="5" s="1"/>
  <c r="H315" i="5" l="1"/>
  <c r="I315" i="5" s="1"/>
  <c r="I314" i="5"/>
  <c r="J314" i="5" s="1"/>
  <c r="J315" i="5" l="1"/>
  <c r="H316" i="5"/>
  <c r="H317" i="5" l="1"/>
  <c r="I317" i="5" s="1"/>
  <c r="I316" i="5"/>
  <c r="J316" i="5" s="1"/>
  <c r="J317" i="5" l="1"/>
  <c r="H318" i="5"/>
  <c r="H319" i="5" l="1"/>
  <c r="I318" i="5"/>
  <c r="J318" i="5" s="1"/>
  <c r="H320" i="5" l="1"/>
  <c r="I320" i="5" s="1"/>
  <c r="I319" i="5"/>
  <c r="J319" i="5" s="1"/>
  <c r="J320" i="5" l="1"/>
  <c r="H321" i="5"/>
  <c r="I321" i="5" s="1"/>
  <c r="J321" i="5" l="1"/>
  <c r="H322" i="5"/>
  <c r="I322" i="5" s="1"/>
  <c r="J322" i="5" l="1"/>
  <c r="H323" i="5"/>
  <c r="H324" i="5" l="1"/>
  <c r="I323" i="5"/>
  <c r="J323" i="5" s="1"/>
  <c r="H325" i="5" l="1"/>
  <c r="I325" i="5" s="1"/>
  <c r="I324" i="5"/>
  <c r="J324" i="5" s="1"/>
  <c r="J325" i="5" l="1"/>
  <c r="H326" i="5"/>
  <c r="H327" i="5" l="1"/>
  <c r="I326" i="5"/>
  <c r="J326" i="5" s="1"/>
  <c r="H328" i="5" l="1"/>
  <c r="I328" i="5" s="1"/>
  <c r="I327" i="5"/>
  <c r="J327" i="5" s="1"/>
  <c r="J328" i="5" l="1"/>
  <c r="H329" i="5"/>
  <c r="H330" i="5" l="1"/>
  <c r="I329" i="5"/>
  <c r="J329" i="5" s="1"/>
  <c r="H331" i="5" l="1"/>
  <c r="I330" i="5"/>
  <c r="J330" i="5" s="1"/>
  <c r="H332" i="5" l="1"/>
  <c r="I331" i="5"/>
  <c r="J331" i="5" s="1"/>
  <c r="H333" i="5" l="1"/>
  <c r="I332" i="5"/>
  <c r="J332" i="5" s="1"/>
  <c r="H334" i="5" l="1"/>
  <c r="I334" i="5" s="1"/>
  <c r="I333" i="5"/>
  <c r="J333" i="5" s="1"/>
  <c r="J334" i="5" l="1"/>
  <c r="H335" i="5"/>
  <c r="H336" i="5" l="1"/>
  <c r="I336" i="5" s="1"/>
  <c r="I335" i="5"/>
  <c r="J335" i="5" s="1"/>
  <c r="J336" i="5" l="1"/>
  <c r="H337" i="5"/>
  <c r="H338" i="5" l="1"/>
  <c r="I337" i="5"/>
  <c r="J337" i="5" s="1"/>
  <c r="H339" i="5" l="1"/>
  <c r="I338" i="5"/>
  <c r="J338" i="5" s="1"/>
  <c r="H340" i="5" l="1"/>
  <c r="I339" i="5"/>
  <c r="J339" i="5" s="1"/>
  <c r="H341" i="5" l="1"/>
  <c r="I341" i="5" s="1"/>
  <c r="I340" i="5"/>
  <c r="J340" i="5" s="1"/>
  <c r="J341" i="5" l="1"/>
  <c r="H342" i="5"/>
  <c r="I342" i="5" s="1"/>
  <c r="J342" i="5" l="1"/>
  <c r="H343" i="5"/>
  <c r="H344" i="5" l="1"/>
  <c r="I344" i="5" s="1"/>
  <c r="I343" i="5"/>
  <c r="J343" i="5" s="1"/>
  <c r="J344" i="5" l="1"/>
  <c r="H345" i="5"/>
  <c r="H346" i="5" l="1"/>
  <c r="I345" i="5"/>
  <c r="J345" i="5" s="1"/>
  <c r="H347" i="5" l="1"/>
  <c r="I347" i="5" s="1"/>
  <c r="I346" i="5"/>
  <c r="J346" i="5" s="1"/>
  <c r="H348" i="5" l="1"/>
  <c r="I348" i="5" s="1"/>
  <c r="J347" i="5"/>
  <c r="H349" i="5" l="1"/>
  <c r="J348" i="5"/>
  <c r="H350" i="5" l="1"/>
  <c r="I350" i="5" s="1"/>
  <c r="I349" i="5"/>
  <c r="J349" i="5" s="1"/>
  <c r="J350" i="5" l="1"/>
  <c r="H351" i="5"/>
  <c r="H352" i="5" l="1"/>
  <c r="I352" i="5" s="1"/>
  <c r="I351" i="5"/>
  <c r="J351" i="5" s="1"/>
  <c r="J352" i="5" l="1"/>
  <c r="H353" i="5"/>
  <c r="I353" i="5" s="1"/>
  <c r="H354" i="5" l="1"/>
  <c r="J353" i="5"/>
  <c r="H355" i="5" l="1"/>
  <c r="I354" i="5"/>
  <c r="J354" i="5" s="1"/>
  <c r="H356" i="5" l="1"/>
  <c r="I356" i="5" s="1"/>
  <c r="I355" i="5"/>
  <c r="J355" i="5" s="1"/>
  <c r="J356" i="5" l="1"/>
  <c r="H357" i="5"/>
  <c r="H358" i="5" l="1"/>
  <c r="I358" i="5" s="1"/>
  <c r="I357" i="5"/>
  <c r="J357" i="5" s="1"/>
  <c r="H359" i="5" l="1"/>
  <c r="J358" i="5"/>
  <c r="H360" i="5" l="1"/>
  <c r="I360" i="5" s="1"/>
  <c r="I359" i="5"/>
  <c r="J359" i="5" s="1"/>
  <c r="J360" i="5" l="1"/>
  <c r="H361" i="5"/>
  <c r="I361" i="5" s="1"/>
  <c r="J361" i="5" l="1"/>
  <c r="H362" i="5"/>
  <c r="H363" i="5" l="1"/>
  <c r="I362" i="5"/>
  <c r="J362" i="5" s="1"/>
  <c r="H364" i="5" l="1"/>
  <c r="I363" i="5"/>
  <c r="J363" i="5" s="1"/>
  <c r="H365" i="5" l="1"/>
  <c r="I365" i="5" s="1"/>
  <c r="I364" i="5"/>
  <c r="J364" i="5" s="1"/>
  <c r="J365" i="5" l="1"/>
  <c r="H366" i="5"/>
  <c r="I366" i="5" s="1"/>
  <c r="J366" i="5" l="1"/>
  <c r="H367" i="5"/>
  <c r="I367" i="5" s="1"/>
  <c r="J367" i="5" l="1"/>
  <c r="H368" i="5"/>
  <c r="H369" i="5" l="1"/>
  <c r="I368" i="5"/>
  <c r="J368" i="5" s="1"/>
  <c r="H370" i="5" l="1"/>
  <c r="I369" i="5"/>
  <c r="J369" i="5" s="1"/>
  <c r="H371" i="5" l="1"/>
  <c r="I370" i="5"/>
  <c r="J370" i="5" s="1"/>
  <c r="H372" i="5" l="1"/>
  <c r="I371" i="5"/>
  <c r="J371" i="5" s="1"/>
  <c r="H373" i="5" l="1"/>
  <c r="I373" i="5" s="1"/>
  <c r="I372" i="5"/>
  <c r="J372" i="5" s="1"/>
  <c r="J373" i="5" l="1"/>
  <c r="H374" i="5"/>
  <c r="H375" i="5" l="1"/>
  <c r="I375" i="5" s="1"/>
  <c r="I374" i="5"/>
  <c r="J374" i="5" s="1"/>
  <c r="H376" i="5" l="1"/>
  <c r="J375" i="5"/>
  <c r="H377" i="5" l="1"/>
  <c r="I377" i="5" s="1"/>
  <c r="I376" i="5"/>
  <c r="J376" i="5" s="1"/>
  <c r="J377" i="5" l="1"/>
  <c r="H378" i="5"/>
  <c r="H379" i="5" l="1"/>
  <c r="I378" i="5"/>
  <c r="J378" i="5" s="1"/>
  <c r="H380" i="5" l="1"/>
  <c r="I379" i="5"/>
  <c r="J379" i="5" s="1"/>
  <c r="H381" i="5" l="1"/>
  <c r="I380" i="5"/>
  <c r="J380" i="5" s="1"/>
  <c r="H382" i="5" l="1"/>
  <c r="I381" i="5"/>
  <c r="J381" i="5" s="1"/>
  <c r="H383" i="5" l="1"/>
  <c r="I382" i="5"/>
  <c r="J382" i="5" s="1"/>
  <c r="H384" i="5" l="1"/>
  <c r="I383" i="5"/>
  <c r="J383" i="5" s="1"/>
  <c r="H385" i="5" l="1"/>
  <c r="I384" i="5"/>
  <c r="J384" i="5" s="1"/>
  <c r="H386" i="5" l="1"/>
  <c r="I386" i="5" s="1"/>
  <c r="I385" i="5"/>
  <c r="J385" i="5" s="1"/>
  <c r="J386" i="5" l="1"/>
  <c r="H387" i="5"/>
  <c r="H388" i="5" l="1"/>
  <c r="I387" i="5"/>
  <c r="J387" i="5" s="1"/>
  <c r="H389" i="5" l="1"/>
  <c r="I389" i="5" s="1"/>
  <c r="I388" i="5"/>
  <c r="J388" i="5" s="1"/>
  <c r="J389" i="5" l="1"/>
  <c r="H390" i="5"/>
  <c r="H391" i="5" l="1"/>
  <c r="I390" i="5"/>
  <c r="J390" i="5" s="1"/>
  <c r="H392" i="5" l="1"/>
  <c r="I391" i="5"/>
  <c r="J391" i="5" s="1"/>
  <c r="H393" i="5" l="1"/>
  <c r="I392" i="5"/>
  <c r="J392" i="5" s="1"/>
  <c r="H394" i="5" l="1"/>
  <c r="I393" i="5"/>
  <c r="J393" i="5" s="1"/>
  <c r="H395" i="5" l="1"/>
  <c r="I394" i="5"/>
  <c r="J394" i="5" s="1"/>
  <c r="H396" i="5" l="1"/>
  <c r="I395" i="5"/>
  <c r="J395" i="5" s="1"/>
  <c r="H397" i="5" l="1"/>
  <c r="I396" i="5"/>
  <c r="J396" i="5" s="1"/>
  <c r="H398" i="5" l="1"/>
  <c r="I397" i="5"/>
  <c r="J397" i="5" s="1"/>
  <c r="H399" i="5" l="1"/>
  <c r="I398" i="5"/>
  <c r="J398" i="5" s="1"/>
  <c r="H400" i="5" l="1"/>
  <c r="I399" i="5"/>
  <c r="J399" i="5" s="1"/>
  <c r="H401" i="5" l="1"/>
  <c r="I401" i="5" s="1"/>
  <c r="I400" i="5"/>
  <c r="J400" i="5" s="1"/>
  <c r="J401" i="5" l="1"/>
  <c r="H402" i="5"/>
  <c r="H403" i="5" l="1"/>
  <c r="I402" i="5"/>
  <c r="J402" i="5" s="1"/>
  <c r="H404" i="5" l="1"/>
  <c r="I403" i="5"/>
  <c r="J403" i="5" s="1"/>
  <c r="H405" i="5" l="1"/>
  <c r="I404" i="5"/>
  <c r="J404" i="5" s="1"/>
  <c r="H406" i="5" l="1"/>
  <c r="I405" i="5"/>
  <c r="J405" i="5" s="1"/>
  <c r="H407" i="5" l="1"/>
  <c r="I406" i="5"/>
  <c r="J406" i="5" s="1"/>
  <c r="H408" i="5" l="1"/>
  <c r="I407" i="5"/>
  <c r="J407" i="5" s="1"/>
  <c r="H409" i="5" l="1"/>
  <c r="I408" i="5"/>
  <c r="J408" i="5" s="1"/>
  <c r="H410" i="5" l="1"/>
  <c r="I409" i="5"/>
  <c r="J409" i="5" s="1"/>
  <c r="H411" i="5" l="1"/>
  <c r="I411" i="5" s="1"/>
  <c r="I410" i="5"/>
  <c r="J410" i="5" s="1"/>
  <c r="J411" i="5" l="1"/>
  <c r="H412" i="5"/>
  <c r="H413" i="5" l="1"/>
  <c r="I412" i="5"/>
  <c r="J412" i="5" s="1"/>
  <c r="H414" i="5" l="1"/>
  <c r="I413" i="5"/>
  <c r="J413" i="5" s="1"/>
  <c r="H415" i="5" l="1"/>
  <c r="I415" i="5" s="1"/>
  <c r="I414" i="5"/>
  <c r="J414" i="5" s="1"/>
  <c r="J415" i="5" l="1"/>
  <c r="H416" i="5"/>
  <c r="H417" i="5" l="1"/>
  <c r="I417" i="5" s="1"/>
  <c r="I416" i="5"/>
  <c r="J416" i="5" s="1"/>
  <c r="J417" i="5" l="1"/>
  <c r="H418" i="5"/>
  <c r="H419" i="5" l="1"/>
  <c r="I419" i="5" s="1"/>
  <c r="I418" i="5"/>
  <c r="J418" i="5" s="1"/>
  <c r="J419" i="5" l="1"/>
  <c r="H420" i="5"/>
  <c r="H421" i="5" l="1"/>
  <c r="I421" i="5" s="1"/>
  <c r="I420" i="5"/>
  <c r="J420" i="5" s="1"/>
  <c r="J421" i="5" l="1"/>
  <c r="H422" i="5"/>
  <c r="H423" i="5" l="1"/>
  <c r="I422" i="5"/>
  <c r="J422" i="5" s="1"/>
  <c r="H424" i="5" l="1"/>
  <c r="I423" i="5"/>
  <c r="J423" i="5" s="1"/>
  <c r="H425" i="5" l="1"/>
  <c r="I424" i="5"/>
  <c r="J424" i="5" s="1"/>
  <c r="H426" i="5" l="1"/>
  <c r="I425" i="5"/>
  <c r="J425" i="5" s="1"/>
  <c r="H427" i="5" l="1"/>
  <c r="I426" i="5"/>
  <c r="J426" i="5" s="1"/>
  <c r="H428" i="5" l="1"/>
  <c r="I428" i="5" s="1"/>
  <c r="I427" i="5"/>
  <c r="J427" i="5" s="1"/>
  <c r="J428" i="5" l="1"/>
  <c r="H429" i="5"/>
  <c r="I429" i="5" s="1"/>
  <c r="J429" i="5" l="1"/>
  <c r="H430" i="5"/>
  <c r="H431" i="5" l="1"/>
  <c r="I430" i="5"/>
  <c r="J430" i="5" s="1"/>
  <c r="H432" i="5" l="1"/>
  <c r="I431" i="5"/>
  <c r="J431" i="5" s="1"/>
  <c r="H433" i="5" l="1"/>
  <c r="I432" i="5"/>
  <c r="J432" i="5" s="1"/>
  <c r="H434" i="5" l="1"/>
  <c r="I433" i="5"/>
  <c r="J433" i="5" s="1"/>
  <c r="H435" i="5" l="1"/>
  <c r="I434" i="5"/>
  <c r="J434" i="5" s="1"/>
  <c r="H436" i="5" l="1"/>
  <c r="I435" i="5"/>
  <c r="J435" i="5" s="1"/>
  <c r="H437" i="5" l="1"/>
  <c r="I437" i="5" s="1"/>
  <c r="I436" i="5"/>
  <c r="J436" i="5" s="1"/>
  <c r="J437" i="5" l="1"/>
  <c r="H438" i="5"/>
  <c r="H439" i="5" l="1"/>
  <c r="I439" i="5" s="1"/>
  <c r="I438" i="5"/>
  <c r="J438" i="5" s="1"/>
  <c r="J439" i="5" l="1"/>
  <c r="H440" i="5"/>
  <c r="I440" i="5" s="1"/>
  <c r="J440" i="5" l="1"/>
  <c r="H441" i="5"/>
  <c r="H442" i="5" l="1"/>
  <c r="I442" i="5" s="1"/>
  <c r="I441" i="5"/>
  <c r="J441" i="5" s="1"/>
  <c r="H443" i="5" l="1"/>
  <c r="J442" i="5"/>
  <c r="H444" i="5" l="1"/>
  <c r="I443" i="5"/>
  <c r="J443" i="5" s="1"/>
  <c r="H445" i="5" l="1"/>
  <c r="I444" i="5"/>
  <c r="J444" i="5" s="1"/>
  <c r="H446" i="5" l="1"/>
  <c r="I445" i="5"/>
  <c r="J445" i="5" s="1"/>
  <c r="H447" i="5" l="1"/>
  <c r="I447" i="5" s="1"/>
  <c r="I446" i="5"/>
  <c r="J446" i="5" s="1"/>
  <c r="J447" i="5" l="1"/>
  <c r="H448" i="5"/>
  <c r="I448" i="5" s="1"/>
  <c r="J448" i="5" l="1"/>
  <c r="H449" i="5"/>
  <c r="H450" i="5" l="1"/>
  <c r="I449" i="5"/>
  <c r="J449" i="5" s="1"/>
  <c r="H451" i="5" l="1"/>
  <c r="I450" i="5"/>
  <c r="J450" i="5" s="1"/>
  <c r="H452" i="5" l="1"/>
  <c r="I451" i="5"/>
  <c r="J451" i="5" s="1"/>
  <c r="H453" i="5" l="1"/>
  <c r="I452" i="5"/>
  <c r="J452" i="5" s="1"/>
  <c r="H454" i="5" l="1"/>
  <c r="I454" i="5" s="1"/>
  <c r="I453" i="5"/>
  <c r="J453" i="5" s="1"/>
  <c r="J454" i="5" l="1"/>
  <c r="H455" i="5"/>
  <c r="H456" i="5" l="1"/>
  <c r="I456" i="5" s="1"/>
  <c r="I455" i="5"/>
  <c r="J455" i="5" s="1"/>
  <c r="H457" i="5" l="1"/>
  <c r="I457" i="5" s="1"/>
  <c r="J456" i="5"/>
  <c r="H458" i="5" l="1"/>
  <c r="I458" i="5" s="1"/>
  <c r="J457" i="5"/>
  <c r="H459" i="5" l="1"/>
  <c r="J458" i="5"/>
  <c r="H460" i="5" l="1"/>
  <c r="I460" i="5" s="1"/>
  <c r="I459" i="5"/>
  <c r="J459" i="5" s="1"/>
  <c r="J460" i="5" l="1"/>
  <c r="H461" i="5"/>
  <c r="I461" i="5" s="1"/>
  <c r="J461" i="5" l="1"/>
  <c r="H462" i="5"/>
  <c r="H463" i="5" l="1"/>
  <c r="I462" i="5"/>
  <c r="J462" i="5" s="1"/>
  <c r="H464" i="5" l="1"/>
  <c r="I463" i="5"/>
  <c r="J463" i="5" s="1"/>
  <c r="H465" i="5" l="1"/>
  <c r="I464" i="5"/>
  <c r="J464" i="5" s="1"/>
  <c r="H466" i="5" l="1"/>
  <c r="I465" i="5"/>
  <c r="J465" i="5" s="1"/>
  <c r="H467" i="5" l="1"/>
  <c r="I467" i="5" s="1"/>
  <c r="I466" i="5"/>
  <c r="J466" i="5" s="1"/>
  <c r="J467" i="5" l="1"/>
  <c r="H468" i="5"/>
  <c r="H469" i="5" l="1"/>
  <c r="I468" i="5"/>
  <c r="J468" i="5" s="1"/>
  <c r="H470" i="5" l="1"/>
  <c r="I470" i="5" s="1"/>
  <c r="I469" i="5"/>
  <c r="J469" i="5" s="1"/>
  <c r="J470" i="5" l="1"/>
  <c r="H471" i="5"/>
  <c r="H472" i="5" l="1"/>
  <c r="I471" i="5"/>
  <c r="J471" i="5" s="1"/>
  <c r="H473" i="5" l="1"/>
  <c r="I472" i="5"/>
  <c r="J472" i="5" s="1"/>
  <c r="H474" i="5" l="1"/>
  <c r="I474" i="5" s="1"/>
  <c r="I473" i="5"/>
  <c r="J473" i="5" s="1"/>
  <c r="J474" i="5" l="1"/>
  <c r="H475" i="5"/>
  <c r="H476" i="5" l="1"/>
  <c r="I475" i="5"/>
  <c r="J475" i="5" s="1"/>
  <c r="H477" i="5" l="1"/>
  <c r="I477" i="5" s="1"/>
  <c r="I476" i="5"/>
  <c r="J476" i="5" s="1"/>
  <c r="J477" i="5" l="1"/>
  <c r="H478" i="5"/>
  <c r="H479" i="5" l="1"/>
  <c r="I478" i="5"/>
  <c r="J478" i="5" s="1"/>
  <c r="H480" i="5" l="1"/>
  <c r="I480" i="5" s="1"/>
  <c r="I479" i="5"/>
  <c r="J479" i="5" s="1"/>
  <c r="H481" i="5" l="1"/>
  <c r="J480" i="5"/>
  <c r="H482" i="5" l="1"/>
  <c r="I481" i="5"/>
  <c r="J481" i="5" s="1"/>
  <c r="H483" i="5" l="1"/>
  <c r="I482" i="5"/>
  <c r="J482" i="5" s="1"/>
  <c r="H484" i="5" l="1"/>
  <c r="I484" i="5" s="1"/>
  <c r="I483" i="5"/>
  <c r="J483" i="5" s="1"/>
  <c r="J484" i="5" l="1"/>
  <c r="H485" i="5"/>
  <c r="H486" i="5" l="1"/>
  <c r="I486" i="5" s="1"/>
  <c r="I485" i="5"/>
  <c r="J485" i="5" s="1"/>
  <c r="J486" i="5" l="1"/>
  <c r="H487" i="5"/>
  <c r="H488" i="5" l="1"/>
  <c r="I488" i="5" s="1"/>
  <c r="I487" i="5"/>
  <c r="J487" i="5" s="1"/>
  <c r="J488" i="5" l="1"/>
  <c r="H489" i="5"/>
  <c r="H490" i="5" l="1"/>
  <c r="I490" i="5" s="1"/>
  <c r="I489" i="5"/>
  <c r="J489" i="5" s="1"/>
  <c r="J490" i="5" l="1"/>
  <c r="H491" i="5"/>
  <c r="H492" i="5" l="1"/>
  <c r="I491" i="5"/>
  <c r="J491" i="5" s="1"/>
  <c r="H493" i="5" l="1"/>
  <c r="I492" i="5"/>
  <c r="J492" i="5" s="1"/>
  <c r="H494" i="5" l="1"/>
  <c r="I494" i="5" s="1"/>
  <c r="I493" i="5"/>
  <c r="J493" i="5" s="1"/>
  <c r="J494" i="5" l="1"/>
  <c r="H495" i="5"/>
  <c r="H496" i="5" l="1"/>
  <c r="I495" i="5"/>
  <c r="J495" i="5" s="1"/>
  <c r="H497" i="5" l="1"/>
  <c r="I497" i="5" s="1"/>
  <c r="I496" i="5"/>
  <c r="J496" i="5" s="1"/>
  <c r="J497" i="5" l="1"/>
  <c r="H498" i="5"/>
  <c r="H499" i="5" l="1"/>
  <c r="I498" i="5"/>
  <c r="J498" i="5" s="1"/>
  <c r="H500" i="5" l="1"/>
  <c r="I499" i="5"/>
  <c r="J499" i="5" s="1"/>
  <c r="H501" i="5" l="1"/>
  <c r="I500" i="5"/>
  <c r="J500" i="5" s="1"/>
  <c r="H502" i="5" l="1"/>
  <c r="I501" i="5"/>
  <c r="J501" i="5" s="1"/>
  <c r="H503" i="5" l="1"/>
  <c r="I502" i="5"/>
  <c r="J502" i="5" s="1"/>
  <c r="H504" i="5" l="1"/>
  <c r="I504" i="5" s="1"/>
  <c r="I503" i="5"/>
  <c r="J503" i="5" s="1"/>
  <c r="J504" i="5" l="1"/>
  <c r="H505" i="5"/>
  <c r="H506" i="5" l="1"/>
  <c r="I505" i="5"/>
  <c r="J505" i="5" s="1"/>
  <c r="H507" i="5" l="1"/>
  <c r="I506" i="5"/>
  <c r="J506" i="5" s="1"/>
  <c r="H508" i="5" l="1"/>
  <c r="I507" i="5"/>
  <c r="J507" i="5" s="1"/>
  <c r="H509" i="5" l="1"/>
  <c r="I508" i="5"/>
  <c r="J508" i="5" s="1"/>
  <c r="H510" i="5" l="1"/>
  <c r="I510" i="5" s="1"/>
  <c r="I509" i="5"/>
  <c r="J509" i="5" s="1"/>
  <c r="J510" i="5" l="1"/>
  <c r="H511" i="5"/>
  <c r="H512" i="5" l="1"/>
  <c r="I511" i="5"/>
  <c r="J511" i="5" s="1"/>
  <c r="H513" i="5" l="1"/>
  <c r="I513" i="5" s="1"/>
  <c r="I512" i="5"/>
  <c r="J512" i="5" s="1"/>
  <c r="J513" i="5" l="1"/>
  <c r="H514" i="5"/>
  <c r="H515" i="5" l="1"/>
  <c r="I515" i="5" s="1"/>
  <c r="I514" i="5"/>
  <c r="J514" i="5" s="1"/>
  <c r="J515" i="5" l="1"/>
  <c r="H516" i="5"/>
  <c r="H517" i="5" l="1"/>
  <c r="I516" i="5"/>
  <c r="J516" i="5" s="1"/>
  <c r="H518" i="5" l="1"/>
  <c r="I518" i="5" s="1"/>
  <c r="I517" i="5"/>
  <c r="J517" i="5" s="1"/>
  <c r="I9" i="5" l="1"/>
  <c r="J518" i="5"/>
</calcChain>
</file>

<file path=xl/sharedStrings.xml><?xml version="1.0" encoding="utf-8"?>
<sst xmlns="http://schemas.openxmlformats.org/spreadsheetml/2006/main" count="67" uniqueCount="47">
  <si>
    <t>Month</t>
  </si>
  <si>
    <t>Volume</t>
  </si>
  <si>
    <t>Qi</t>
  </si>
  <si>
    <t>Di</t>
  </si>
  <si>
    <t>b</t>
  </si>
  <si>
    <t>Q at t</t>
  </si>
  <si>
    <t>Np</t>
  </si>
  <si>
    <t>vol/day</t>
  </si>
  <si>
    <t>Residuals</t>
  </si>
  <si>
    <t>Objective</t>
  </si>
  <si>
    <t>Decline</t>
  </si>
  <si>
    <t>Minimum Decline Rate:</t>
  </si>
  <si>
    <t>From DCA Equation</t>
  </si>
  <si>
    <t>After Imposing Minimum Decline Rate</t>
  </si>
  <si>
    <t>b-value</t>
  </si>
  <si>
    <t>DCA Forecast From Regression Fit</t>
  </si>
  <si>
    <t>Decline Curve Analysis - Least Squares Fitting</t>
  </si>
  <si>
    <t>EUR:</t>
  </si>
  <si>
    <t>/year (Nominal rate)</t>
  </si>
  <si>
    <t>/year (Nominal Rate)</t>
  </si>
  <si>
    <t>/year (nominal)</t>
  </si>
  <si>
    <t>q at t</t>
  </si>
  <si>
    <t>q</t>
  </si>
  <si>
    <t>(t)</t>
  </si>
  <si>
    <t>Nominal</t>
  </si>
  <si>
    <t>/year</t>
  </si>
  <si>
    <t>Imposed</t>
  </si>
  <si>
    <t>Nom. Decl.</t>
  </si>
  <si>
    <t>Weight</t>
  </si>
  <si>
    <t>Cumulative</t>
  </si>
  <si>
    <t>Input Production Data</t>
  </si>
  <si>
    <t>Computed From Regression</t>
  </si>
  <si>
    <t>Monthly</t>
  </si>
  <si>
    <t>Function</t>
  </si>
  <si>
    <t>Cum</t>
  </si>
  <si>
    <t>Residual Type:</t>
  </si>
  <si>
    <t>Type of Residual:</t>
  </si>
  <si>
    <t>Percentage of Actual</t>
  </si>
  <si>
    <t>Value Diff Squared</t>
  </si>
  <si>
    <t>Objective Function Choice:</t>
  </si>
  <si>
    <t>Monthly Residuals</t>
  </si>
  <si>
    <t>Cum residuals</t>
  </si>
  <si>
    <t>Both (Avg Monthly &amp; Cum)</t>
  </si>
  <si>
    <t>Objective Function:</t>
  </si>
  <si>
    <t>DCA</t>
  </si>
  <si>
    <t>Adjusted</t>
  </si>
  <si>
    <t>This is a faily good match and forecast.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</si>
</sst>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000"/>
    <numFmt numFmtId="167" formatCode="0.000000000000"/>
    <numFmt numFmtId="168" formatCode="0.0"/>
    <numFmt numFmtId="169" formatCode="0.000"/>
    <numFmt numFmtId="170" formatCode="_(* #,##0.000_);_(* \(#,##0.000\);_(* &quot;-&quot;??_);_(@_)"/>
  </numFmts>
  <fonts count="8" x14ac:knownFonts="1">
    <font>
      <sz val="10"/>
      <name val="Courier New"/>
    </font>
    <font>
      <sz val="10"/>
      <name val="Courier New"/>
      <family val="3"/>
    </font>
    <font>
      <sz val="8"/>
      <name val="Courier New"/>
      <family val="3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168" fontId="4" fillId="0" borderId="1" xfId="0" applyNumberFormat="1" applyFont="1" applyFill="1" applyBorder="1"/>
    <xf numFmtId="169" fontId="4" fillId="0" borderId="1" xfId="0" applyNumberFormat="1" applyFont="1" applyFill="1" applyBorder="1"/>
    <xf numFmtId="169" fontId="5" fillId="2" borderId="1" xfId="0" applyNumberFormat="1" applyFont="1" applyFill="1" applyBorder="1"/>
    <xf numFmtId="3" fontId="5" fillId="0" borderId="0" xfId="0" applyNumberFormat="1" applyFont="1"/>
    <xf numFmtId="0" fontId="5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Continuous"/>
    </xf>
    <xf numFmtId="0" fontId="5" fillId="3" borderId="3" xfId="0" applyFont="1" applyFill="1" applyBorder="1" applyAlignment="1">
      <alignment horizontal="centerContinuous"/>
    </xf>
    <xf numFmtId="0" fontId="5" fillId="3" borderId="4" xfId="0" applyFont="1" applyFill="1" applyBorder="1" applyAlignment="1">
      <alignment horizontal="centerContinuous"/>
    </xf>
    <xf numFmtId="0" fontId="5" fillId="2" borderId="2" xfId="0" applyFont="1" applyFill="1" applyBorder="1" applyAlignment="1">
      <alignment horizontal="centerContinuous"/>
    </xf>
    <xf numFmtId="0" fontId="5" fillId="2" borderId="3" xfId="0" applyFont="1" applyFill="1" applyBorder="1" applyAlignment="1">
      <alignment horizontal="centerContinuous"/>
    </xf>
    <xf numFmtId="0" fontId="5" fillId="2" borderId="4" xfId="0" applyFont="1" applyFill="1" applyBorder="1" applyAlignment="1">
      <alignment horizontal="centerContinuous"/>
    </xf>
    <xf numFmtId="0" fontId="5" fillId="0" borderId="5" xfId="0" applyFont="1" applyFill="1" applyBorder="1" applyAlignment="1">
      <alignment horizontal="centerContinuous"/>
    </xf>
    <xf numFmtId="0" fontId="5" fillId="0" borderId="0" xfId="0" applyFont="1" applyBorder="1" applyAlignment="1">
      <alignment horizontal="centerContinuous"/>
    </xf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Continuous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3" borderId="9" xfId="0" quotePrefix="1" applyFont="1" applyFill="1" applyBorder="1" applyAlignment="1">
      <alignment horizontal="center"/>
    </xf>
    <xf numFmtId="0" fontId="5" fillId="2" borderId="8" xfId="0" quotePrefix="1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2" fontId="4" fillId="0" borderId="5" xfId="0" applyNumberFormat="1" applyFont="1" applyBorder="1" applyAlignment="1"/>
    <xf numFmtId="0" fontId="4" fillId="0" borderId="0" xfId="0" applyFont="1" applyBorder="1" applyAlignment="1"/>
    <xf numFmtId="0" fontId="5" fillId="3" borderId="6" xfId="0" applyFont="1" applyFill="1" applyBorder="1" applyAlignment="1">
      <alignment horizontal="center"/>
    </xf>
    <xf numFmtId="166" fontId="4" fillId="2" borderId="0" xfId="0" applyNumberFormat="1" applyFont="1" applyFill="1" applyBorder="1" applyAlignment="1"/>
    <xf numFmtId="2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/>
    <xf numFmtId="0" fontId="4" fillId="0" borderId="6" xfId="0" applyFont="1" applyBorder="1" applyAlignment="1"/>
    <xf numFmtId="165" fontId="4" fillId="0" borderId="0" xfId="0" applyNumberFormat="1" applyFont="1" applyBorder="1"/>
    <xf numFmtId="169" fontId="4" fillId="3" borderId="6" xfId="1" applyNumberFormat="1" applyFont="1" applyFill="1" applyBorder="1" applyAlignment="1">
      <alignment horizontal="center"/>
    </xf>
    <xf numFmtId="166" fontId="4" fillId="2" borderId="0" xfId="0" applyNumberFormat="1" applyFont="1" applyFill="1" applyBorder="1"/>
    <xf numFmtId="2" fontId="4" fillId="0" borderId="0" xfId="0" applyNumberFormat="1" applyFont="1" applyBorder="1"/>
    <xf numFmtId="165" fontId="4" fillId="0" borderId="6" xfId="0" applyNumberFormat="1" applyFont="1" applyBorder="1"/>
    <xf numFmtId="165" fontId="4" fillId="0" borderId="0" xfId="0" applyNumberFormat="1" applyFont="1"/>
    <xf numFmtId="167" fontId="4" fillId="0" borderId="0" xfId="0" applyNumberFormat="1" applyFont="1"/>
    <xf numFmtId="165" fontId="4" fillId="2" borderId="1" xfId="0" applyNumberFormat="1" applyFont="1" applyFill="1" applyBorder="1"/>
    <xf numFmtId="0" fontId="5" fillId="0" borderId="0" xfId="0" applyFont="1"/>
    <xf numFmtId="165" fontId="4" fillId="0" borderId="0" xfId="1" applyNumberFormat="1" applyFont="1"/>
    <xf numFmtId="43" fontId="4" fillId="0" borderId="0" xfId="1" applyNumberFormat="1" applyFont="1"/>
    <xf numFmtId="168" fontId="5" fillId="4" borderId="1" xfId="0" applyNumberFormat="1" applyFont="1" applyFill="1" applyBorder="1"/>
    <xf numFmtId="169" fontId="5" fillId="4" borderId="1" xfId="0" applyNumberFormat="1" applyFont="1" applyFill="1" applyBorder="1"/>
    <xf numFmtId="170" fontId="5" fillId="4" borderId="0" xfId="1" applyNumberFormat="1" applyFont="1" applyFill="1"/>
    <xf numFmtId="165" fontId="5" fillId="4" borderId="0" xfId="1" applyNumberFormat="1" applyFont="1" applyFill="1"/>
    <xf numFmtId="165" fontId="5" fillId="0" borderId="0" xfId="1" applyNumberFormat="1" applyFont="1" applyFill="1"/>
    <xf numFmtId="0" fontId="4" fillId="0" borderId="0" xfId="0" applyFont="1" applyFill="1"/>
    <xf numFmtId="0" fontId="6" fillId="0" borderId="8" xfId="0" applyFont="1" applyBorder="1" applyAlignment="1">
      <alignment horizontal="centerContinuous"/>
    </xf>
    <xf numFmtId="0" fontId="5" fillId="0" borderId="5" xfId="0" applyFont="1" applyBorder="1" applyAlignment="1">
      <alignment horizontal="center"/>
    </xf>
    <xf numFmtId="164" fontId="4" fillId="0" borderId="5" xfId="1" applyNumberFormat="1" applyFont="1" applyBorder="1"/>
    <xf numFmtId="0" fontId="6" fillId="0" borderId="7" xfId="0" applyFont="1" applyBorder="1" applyAlignment="1">
      <alignment horizontal="centerContinuous"/>
    </xf>
    <xf numFmtId="43" fontId="7" fillId="0" borderId="0" xfId="1" applyNumberFormat="1" applyFont="1" applyFill="1"/>
    <xf numFmtId="0" fontId="4" fillId="0" borderId="0" xfId="0" applyFont="1" applyAlignment="1">
      <alignment horizontal="right"/>
    </xf>
    <xf numFmtId="0" fontId="5" fillId="0" borderId="10" xfId="0" applyFont="1" applyBorder="1" applyAlignment="1">
      <alignment horizontal="centerContinuous"/>
    </xf>
    <xf numFmtId="169" fontId="5" fillId="0" borderId="0" xfId="0" applyNumberFormat="1" applyFont="1"/>
    <xf numFmtId="0" fontId="5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7486116293945"/>
          <c:y val="6.7641696996422473E-2"/>
          <c:w val="0.70861083589716845"/>
          <c:h val="0.76782466860803911"/>
        </c:manualLayout>
      </c:layout>
      <c:scatterChart>
        <c:scatterStyle val="lineMarker"/>
        <c:varyColors val="0"/>
        <c:ser>
          <c:idx val="0"/>
          <c:order val="0"/>
          <c:tx>
            <c:v>Input Rate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DCARegression!$B$10:$B$33</c:f>
              <c:numCache>
                <c:formatCode>_(* #,##0_);_(* \(#,##0\);_(* "-"??_);_(@_)</c:formatCode>
                <c:ptCount val="24"/>
                <c:pt idx="0">
                  <c:v>141098.72622450476</c:v>
                </c:pt>
                <c:pt idx="1">
                  <c:v>165778.33594058317</c:v>
                </c:pt>
                <c:pt idx="2">
                  <c:v>157891.22405019356</c:v>
                </c:pt>
                <c:pt idx="3">
                  <c:v>107253.15937997348</c:v>
                </c:pt>
                <c:pt idx="4">
                  <c:v>105716.72790509557</c:v>
                </c:pt>
                <c:pt idx="5">
                  <c:v>130643.33271941777</c:v>
                </c:pt>
                <c:pt idx="6">
                  <c:v>92696.639344843803</c:v>
                </c:pt>
                <c:pt idx="7">
                  <c:v>96317.189758727458</c:v>
                </c:pt>
                <c:pt idx="8">
                  <c:v>77393.803669319299</c:v>
                </c:pt>
                <c:pt idx="9">
                  <c:v>83055.839907543836</c:v>
                </c:pt>
                <c:pt idx="10">
                  <c:v>109347.07851356048</c:v>
                </c:pt>
                <c:pt idx="11">
                  <c:v>110449.6726420233</c:v>
                </c:pt>
                <c:pt idx="12">
                  <c:v>75106.822682828715</c:v>
                </c:pt>
                <c:pt idx="13">
                  <c:v>75029.492641663368</c:v>
                </c:pt>
                <c:pt idx="14">
                  <c:v>90429.215621320312</c:v>
                </c:pt>
                <c:pt idx="15">
                  <c:v>93317.037469795032</c:v>
                </c:pt>
                <c:pt idx="16">
                  <c:v>87116.795405263736</c:v>
                </c:pt>
                <c:pt idx="17">
                  <c:v>65082.502127424967</c:v>
                </c:pt>
                <c:pt idx="18">
                  <c:v>72029.343841559996</c:v>
                </c:pt>
                <c:pt idx="19">
                  <c:v>61926.820547387942</c:v>
                </c:pt>
                <c:pt idx="20">
                  <c:v>91480.992657779585</c:v>
                </c:pt>
                <c:pt idx="21">
                  <c:v>66852.897291147339</c:v>
                </c:pt>
                <c:pt idx="22">
                  <c:v>62628.569167497873</c:v>
                </c:pt>
                <c:pt idx="23">
                  <c:v>83556.074377057492</c:v>
                </c:pt>
              </c:numCache>
            </c:numRef>
          </c:yVal>
          <c:smooth val="0"/>
        </c:ser>
        <c:ser>
          <c:idx val="1"/>
          <c:order val="1"/>
          <c:tx>
            <c:v>Regression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DCARegression!$F$10:$F$33</c:f>
              <c:numCache>
                <c:formatCode>_(* #,##0_);_(* \(#,##0\);_(* "-"??_);_(@_)</c:formatCode>
                <c:ptCount val="24"/>
                <c:pt idx="0">
                  <c:v>139964.2797702</c:v>
                </c:pt>
                <c:pt idx="1">
                  <c:v>129457.35077527128</c:v>
                </c:pt>
                <c:pt idx="2">
                  <c:v>121478.05701328971</c:v>
                </c:pt>
                <c:pt idx="3">
                  <c:v>115124.64522932941</c:v>
                </c:pt>
                <c:pt idx="4">
                  <c:v>109894.5449394724</c:v>
                </c:pt>
                <c:pt idx="5">
                  <c:v>105481.30150017014</c:v>
                </c:pt>
                <c:pt idx="6">
                  <c:v>101685.42888098583</c:v>
                </c:pt>
                <c:pt idx="7">
                  <c:v>98370.443110828986</c:v>
                </c:pt>
                <c:pt idx="8">
                  <c:v>95439.224397876067</c:v>
                </c:pt>
                <c:pt idx="9">
                  <c:v>92820.430023430963</c:v>
                </c:pt>
                <c:pt idx="10">
                  <c:v>90460.255440294743</c:v>
                </c:pt>
                <c:pt idx="11">
                  <c:v>88317.214549939381</c:v>
                </c:pt>
                <c:pt idx="12">
                  <c:v>86358.709399925545</c:v>
                </c:pt>
                <c:pt idx="13">
                  <c:v>84558.704663665034</c:v>
                </c:pt>
                <c:pt idx="14">
                  <c:v>82896.108366095228</c:v>
                </c:pt>
                <c:pt idx="15">
                  <c:v>81353.617848776979</c:v>
                </c:pt>
                <c:pt idx="16">
                  <c:v>79916.880343913333</c:v>
                </c:pt>
                <c:pt idx="17">
                  <c:v>78573.871257207124</c:v>
                </c:pt>
                <c:pt idx="18">
                  <c:v>77314.42621805938</c:v>
                </c:pt>
                <c:pt idx="19">
                  <c:v>76129.883738096803</c:v>
                </c:pt>
                <c:pt idx="20">
                  <c:v>75012.808750769123</c:v>
                </c:pt>
                <c:pt idx="21">
                  <c:v>73956.776179543464</c:v>
                </c:pt>
                <c:pt idx="22">
                  <c:v>72956.199663474225</c:v>
                </c:pt>
                <c:pt idx="23">
                  <c:v>72006.194674231578</c:v>
                </c:pt>
              </c:numCache>
            </c:numRef>
          </c:yVal>
          <c:smooth val="0"/>
        </c:ser>
        <c:ser>
          <c:idx val="4"/>
          <c:order val="4"/>
          <c:tx>
            <c:v>Forecast</c:v>
          </c:tx>
          <c:spPr>
            <a:ln w="2857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'DCA Forecast'!$A$39:$A$74</c:f>
              <c:numCache>
                <c:formatCode>General</c:formatCode>
                <c:ptCount val="3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</c:numCache>
            </c:numRef>
          </c:xVal>
          <c:yVal>
            <c:numRef>
              <c:f>'DCA Forecast'!$I$39:$I$74</c:f>
              <c:numCache>
                <c:formatCode>_(* #,##0_);_(* \(#,##0\);_(* "-"??_);_(@_)</c:formatCode>
                <c:ptCount val="36"/>
                <c:pt idx="0">
                  <c:v>71105.093679498983</c:v>
                </c:pt>
                <c:pt idx="1">
                  <c:v>70243.646460610616</c:v>
                </c:pt>
                <c:pt idx="2">
                  <c:v>69421.34556914086</c:v>
                </c:pt>
                <c:pt idx="3">
                  <c:v>68635.191900945676</c:v>
                </c:pt>
                <c:pt idx="4">
                  <c:v>67882.503739923603</c:v>
                </c:pt>
                <c:pt idx="5">
                  <c:v>67160.874461283107</c:v>
                </c:pt>
                <c:pt idx="6">
                  <c:v>66468.13696345585</c:v>
                </c:pt>
                <c:pt idx="7">
                  <c:v>65802.333594489828</c:v>
                </c:pt>
                <c:pt idx="8">
                  <c:v>65161.69059352429</c:v>
                </c:pt>
                <c:pt idx="9">
                  <c:v>64544.596264509346</c:v>
                </c:pt>
                <c:pt idx="10">
                  <c:v>63949.582252332264</c:v>
                </c:pt>
                <c:pt idx="11">
                  <c:v>63375.307411352573</c:v>
                </c:pt>
                <c:pt idx="12">
                  <c:v>62820.543850991606</c:v>
                </c:pt>
                <c:pt idx="13">
                  <c:v>62284.164818131649</c:v>
                </c:pt>
                <c:pt idx="14">
                  <c:v>61763.094517432713</c:v>
                </c:pt>
                <c:pt idx="15">
                  <c:v>61250.540670315269</c:v>
                </c:pt>
                <c:pt idx="16">
                  <c:v>60742.240357581672</c:v>
                </c:pt>
                <c:pt idx="17">
                  <c:v>60238.158280395168</c:v>
                </c:pt>
                <c:pt idx="18">
                  <c:v>59738.259432852588</c:v>
                </c:pt>
                <c:pt idx="19">
                  <c:v>59242.509099556781</c:v>
                </c:pt>
                <c:pt idx="20">
                  <c:v>58750.872853200795</c:v>
                </c:pt>
                <c:pt idx="21">
                  <c:v>58263.316552181022</c:v>
                </c:pt>
                <c:pt idx="22">
                  <c:v>57779.806338226212</c:v>
                </c:pt>
                <c:pt idx="23">
                  <c:v>57300.308634043038</c:v>
                </c:pt>
                <c:pt idx="24">
                  <c:v>56824.790140986588</c:v>
                </c:pt>
                <c:pt idx="25">
                  <c:v>56353.217836749136</c:v>
                </c:pt>
                <c:pt idx="26">
                  <c:v>55885.558973064704</c:v>
                </c:pt>
                <c:pt idx="27">
                  <c:v>55421.781073434344</c:v>
                </c:pt>
                <c:pt idx="28">
                  <c:v>54961.851930873898</c:v>
                </c:pt>
                <c:pt idx="29">
                  <c:v>54505.739605674149</c:v>
                </c:pt>
                <c:pt idx="30">
                  <c:v>54053.412423184316</c:v>
                </c:pt>
                <c:pt idx="31">
                  <c:v>53604.838971614561</c:v>
                </c:pt>
                <c:pt idx="32">
                  <c:v>53159.988099849317</c:v>
                </c:pt>
                <c:pt idx="33">
                  <c:v>52718.828915287253</c:v>
                </c:pt>
                <c:pt idx="34">
                  <c:v>52281.330781698591</c:v>
                </c:pt>
                <c:pt idx="35">
                  <c:v>51847.463317090755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52576"/>
        <c:axId val="55754752"/>
      </c:scatterChart>
      <c:scatterChart>
        <c:scatterStyle val="lineMarker"/>
        <c:varyColors val="0"/>
        <c:ser>
          <c:idx val="2"/>
          <c:order val="2"/>
          <c:tx>
            <c:v>Input Cum Data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DCARegression!$C$10:$C$33</c:f>
              <c:numCache>
                <c:formatCode>_(* #,##0_);_(* \(#,##0\);_(* "-"??_);_(@_)</c:formatCode>
                <c:ptCount val="24"/>
                <c:pt idx="0">
                  <c:v>141098.72622450476</c:v>
                </c:pt>
                <c:pt idx="1">
                  <c:v>306877.0621650879</c:v>
                </c:pt>
                <c:pt idx="2">
                  <c:v>464768.28621528146</c:v>
                </c:pt>
                <c:pt idx="3">
                  <c:v>572021.44559525489</c:v>
                </c:pt>
                <c:pt idx="4">
                  <c:v>677738.17350035044</c:v>
                </c:pt>
                <c:pt idx="5">
                  <c:v>808381.5062197682</c:v>
                </c:pt>
                <c:pt idx="6">
                  <c:v>901078.145564612</c:v>
                </c:pt>
                <c:pt idx="7">
                  <c:v>997395.33532333944</c:v>
                </c:pt>
                <c:pt idx="8">
                  <c:v>1074789.1389926588</c:v>
                </c:pt>
                <c:pt idx="9">
                  <c:v>1157844.9789002025</c:v>
                </c:pt>
                <c:pt idx="10">
                  <c:v>1267192.0574137631</c:v>
                </c:pt>
                <c:pt idx="11">
                  <c:v>1377641.7300557864</c:v>
                </c:pt>
                <c:pt idx="12">
                  <c:v>1452748.5527386151</c:v>
                </c:pt>
                <c:pt idx="13">
                  <c:v>1527778.0453802785</c:v>
                </c:pt>
                <c:pt idx="14">
                  <c:v>1618207.2610015988</c:v>
                </c:pt>
                <c:pt idx="15">
                  <c:v>1711524.2984713938</c:v>
                </c:pt>
                <c:pt idx="16">
                  <c:v>1798641.0938766575</c:v>
                </c:pt>
                <c:pt idx="17">
                  <c:v>1863723.5960040826</c:v>
                </c:pt>
                <c:pt idx="18">
                  <c:v>1935752.9398456425</c:v>
                </c:pt>
                <c:pt idx="19">
                  <c:v>1997679.7603930305</c:v>
                </c:pt>
                <c:pt idx="20">
                  <c:v>2089160.75305081</c:v>
                </c:pt>
                <c:pt idx="21">
                  <c:v>2156013.6503419573</c:v>
                </c:pt>
                <c:pt idx="22">
                  <c:v>2218642.2195094554</c:v>
                </c:pt>
                <c:pt idx="23">
                  <c:v>2302198.293886513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DCARegression!$E$10:$E$33</c:f>
              <c:numCache>
                <c:formatCode>_(* #,##0_);_(* \(#,##0\);_(* "-"??_);_(@_)</c:formatCode>
                <c:ptCount val="24"/>
                <c:pt idx="0">
                  <c:v>139964.2797702</c:v>
                </c:pt>
                <c:pt idx="1">
                  <c:v>269421.63054547127</c:v>
                </c:pt>
                <c:pt idx="2">
                  <c:v>390899.68755876098</c:v>
                </c:pt>
                <c:pt idx="3">
                  <c:v>506024.3327880904</c:v>
                </c:pt>
                <c:pt idx="4">
                  <c:v>615918.87772756279</c:v>
                </c:pt>
                <c:pt idx="5">
                  <c:v>721400.17922773294</c:v>
                </c:pt>
                <c:pt idx="6">
                  <c:v>823085.60810871876</c:v>
                </c:pt>
                <c:pt idx="7">
                  <c:v>921456.05121954775</c:v>
                </c:pt>
                <c:pt idx="8">
                  <c:v>1016895.2756174238</c:v>
                </c:pt>
                <c:pt idx="9">
                  <c:v>1109715.7056408548</c:v>
                </c:pt>
                <c:pt idx="10">
                  <c:v>1200175.9610811495</c:v>
                </c:pt>
                <c:pt idx="11">
                  <c:v>1288493.1756310889</c:v>
                </c:pt>
                <c:pt idx="12">
                  <c:v>1374851.8850310144</c:v>
                </c:pt>
                <c:pt idx="13">
                  <c:v>1459410.5896946795</c:v>
                </c:pt>
                <c:pt idx="14">
                  <c:v>1542306.6980607747</c:v>
                </c:pt>
                <c:pt idx="15">
                  <c:v>1623660.3159095517</c:v>
                </c:pt>
                <c:pt idx="16">
                  <c:v>1703577.196253465</c:v>
                </c:pt>
                <c:pt idx="17">
                  <c:v>1782151.0675106721</c:v>
                </c:pt>
                <c:pt idx="18">
                  <c:v>1859465.4937287315</c:v>
                </c:pt>
                <c:pt idx="19">
                  <c:v>1935595.3774668283</c:v>
                </c:pt>
                <c:pt idx="20">
                  <c:v>2010608.1862175975</c:v>
                </c:pt>
                <c:pt idx="21">
                  <c:v>2084564.9623971409</c:v>
                </c:pt>
                <c:pt idx="22">
                  <c:v>2157521.1620606151</c:v>
                </c:pt>
                <c:pt idx="23">
                  <c:v>2229527.3567348467</c:v>
                </c:pt>
              </c:numCache>
            </c:numRef>
          </c:yVal>
          <c:smooth val="0"/>
        </c:ser>
        <c:ser>
          <c:idx val="5"/>
          <c:order val="5"/>
          <c:spPr>
            <a:ln w="2857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'DCA Forecast'!$A$39:$A$74</c:f>
              <c:numCache>
                <c:formatCode>General</c:formatCode>
                <c:ptCount val="3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</c:numCache>
            </c:numRef>
          </c:xVal>
          <c:yVal>
            <c:numRef>
              <c:f>'DCA Forecast'!$J$39:$J$74</c:f>
              <c:numCache>
                <c:formatCode>_(* #,##0_);_(* \(#,##0\);_(* "-"??_);_(@_)</c:formatCode>
                <c:ptCount val="36"/>
                <c:pt idx="0">
                  <c:v>2300708.9358733916</c:v>
                </c:pt>
                <c:pt idx="1">
                  <c:v>2370952.582334002</c:v>
                </c:pt>
                <c:pt idx="2">
                  <c:v>2440373.9279031428</c:v>
                </c:pt>
                <c:pt idx="3">
                  <c:v>2509009.1198040885</c:v>
                </c:pt>
                <c:pt idx="4">
                  <c:v>2576891.6235440122</c:v>
                </c:pt>
                <c:pt idx="5">
                  <c:v>2644052.4980052952</c:v>
                </c:pt>
                <c:pt idx="6">
                  <c:v>2710520.6349687511</c:v>
                </c:pt>
                <c:pt idx="7">
                  <c:v>2776322.968563241</c:v>
                </c:pt>
                <c:pt idx="8">
                  <c:v>2841484.6591567653</c:v>
                </c:pt>
                <c:pt idx="9">
                  <c:v>2906029.2554212748</c:v>
                </c:pt>
                <c:pt idx="10">
                  <c:v>2969978.8376736073</c:v>
                </c:pt>
                <c:pt idx="11">
                  <c:v>3033354.1450849599</c:v>
                </c:pt>
                <c:pt idx="12">
                  <c:v>3096174.6889359513</c:v>
                </c:pt>
                <c:pt idx="13">
                  <c:v>3158458.8537540832</c:v>
                </c:pt>
                <c:pt idx="14">
                  <c:v>3220221.9482715158</c:v>
                </c:pt>
                <c:pt idx="15">
                  <c:v>3281472.488941831</c:v>
                </c:pt>
                <c:pt idx="16">
                  <c:v>3342214.7292994126</c:v>
                </c:pt>
                <c:pt idx="17">
                  <c:v>3402452.8875798075</c:v>
                </c:pt>
                <c:pt idx="18">
                  <c:v>3462191.1470126603</c:v>
                </c:pt>
                <c:pt idx="19">
                  <c:v>3521433.6561122169</c:v>
                </c:pt>
                <c:pt idx="20">
                  <c:v>3580184.5289654178</c:v>
                </c:pt>
                <c:pt idx="21">
                  <c:v>3638447.8455175986</c:v>
                </c:pt>
                <c:pt idx="22">
                  <c:v>3696227.651855825</c:v>
                </c:pt>
                <c:pt idx="23">
                  <c:v>3753527.9604898682</c:v>
                </c:pt>
                <c:pt idx="24">
                  <c:v>3810352.7506308546</c:v>
                </c:pt>
                <c:pt idx="25">
                  <c:v>3866705.9684676039</c:v>
                </c:pt>
                <c:pt idx="26">
                  <c:v>3922591.5274406685</c:v>
                </c:pt>
                <c:pt idx="27">
                  <c:v>3978013.3085141028</c:v>
                </c:pt>
                <c:pt idx="28">
                  <c:v>4032975.1604449768</c:v>
                </c:pt>
                <c:pt idx="29">
                  <c:v>4087480.9000506508</c:v>
                </c:pt>
                <c:pt idx="30">
                  <c:v>4141534.312473835</c:v>
                </c:pt>
                <c:pt idx="31">
                  <c:v>4195139.1514454493</c:v>
                </c:pt>
                <c:pt idx="32">
                  <c:v>4248299.1395452991</c:v>
                </c:pt>
                <c:pt idx="33">
                  <c:v>4301017.9684605859</c:v>
                </c:pt>
                <c:pt idx="34">
                  <c:v>4353299.2992422841</c:v>
                </c:pt>
                <c:pt idx="35">
                  <c:v>4405146.7625593748</c:v>
                </c:pt>
              </c:numCache>
            </c:numRef>
          </c:yVal>
          <c:smooth val="0"/>
        </c:ser>
        <c:ser>
          <c:idx val="6"/>
          <c:order val="6"/>
          <c:tx>
            <c:v>Forecast from Actual Cum.</c:v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'DCA Forecast'!$A$39:$A$74</c:f>
              <c:numCache>
                <c:formatCode>General</c:formatCode>
                <c:ptCount val="3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</c:numCache>
            </c:numRef>
          </c:xVal>
          <c:yVal>
            <c:numRef>
              <c:f>'DCA Forecast'!$K$39:$K$73</c:f>
              <c:numCache>
                <c:formatCode>_(* #,##0_);_(* \(#,##0\);_(* "-"??_);_(@_)</c:formatCode>
                <c:ptCount val="35"/>
                <c:pt idx="0">
                  <c:v>75616.415094630167</c:v>
                </c:pt>
                <c:pt idx="1">
                  <c:v>78059.981760376933</c:v>
                </c:pt>
                <c:pt idx="2">
                  <c:v>80491.361086534176</c:v>
                </c:pt>
                <c:pt idx="3">
                  <c:v>82910.613857711709</c:v>
                </c:pt>
                <c:pt idx="4">
                  <c:v>85317.800555354857</c:v>
                </c:pt>
                <c:pt idx="5">
                  <c:v>87712.981359256402</c:v>
                </c:pt>
                <c:pt idx="6">
                  <c:v>90096.216149061205</c:v>
                </c:pt>
                <c:pt idx="7">
                  <c:v>92467.564505763163</c:v>
                </c:pt>
                <c:pt idx="8">
                  <c:v>94827.08571319461</c:v>
                </c:pt>
                <c:pt idx="9">
                  <c:v>97174.838759508755</c:v>
                </c:pt>
                <c:pt idx="10">
                  <c:v>99510.882338653959</c:v>
                </c:pt>
                <c:pt idx="11">
                  <c:v>101835.27485184139</c:v>
                </c:pt>
                <c:pt idx="12">
                  <c:v>104148.07440900491</c:v>
                </c:pt>
                <c:pt idx="13">
                  <c:v>106449.33883025391</c:v>
                </c:pt>
                <c:pt idx="14">
                  <c:v>108739.1256473188</c:v>
                </c:pt>
                <c:pt idx="15">
                  <c:v>111017.49210498926</c:v>
                </c:pt>
                <c:pt idx="16">
                  <c:v>113284.49516254537</c:v>
                </c:pt>
                <c:pt idx="17">
                  <c:v>115540.19149518167</c:v>
                </c:pt>
                <c:pt idx="18">
                  <c:v>117784.63749542394</c:v>
                </c:pt>
                <c:pt idx="19">
                  <c:v>120017.88927453912</c:v>
                </c:pt>
                <c:pt idx="20">
                  <c:v>122240.00266393801</c:v>
                </c:pt>
                <c:pt idx="21">
                  <c:v>124451.03321657103</c:v>
                </c:pt>
                <c:pt idx="22">
                  <c:v>126651.03620831721</c:v>
                </c:pt>
                <c:pt idx="23">
                  <c:v>128840.06663936588</c:v>
                </c:pt>
                <c:pt idx="24">
                  <c:v>131018.17923559182</c:v>
                </c:pt>
                <c:pt idx="25">
                  <c:v>133185.42844992341</c:v>
                </c:pt>
                <c:pt idx="26">
                  <c:v>135341.8684637039</c:v>
                </c:pt>
                <c:pt idx="27">
                  <c:v>137487.55318804586</c:v>
                </c:pt>
                <c:pt idx="28">
                  <c:v>139622.53626517925</c:v>
                </c:pt>
                <c:pt idx="29">
                  <c:v>141746.87106979219</c:v>
                </c:pt>
                <c:pt idx="30">
                  <c:v>143860.61071036544</c:v>
                </c:pt>
                <c:pt idx="31">
                  <c:v>145963.80803050005</c:v>
                </c:pt>
                <c:pt idx="32">
                  <c:v>148056.51561023857</c:v>
                </c:pt>
                <c:pt idx="33">
                  <c:v>150138.78576737951</c:v>
                </c:pt>
                <c:pt idx="34">
                  <c:v>152210.67055878523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62944"/>
        <c:axId val="55756672"/>
      </c:scatterChart>
      <c:valAx>
        <c:axId val="55752576"/>
        <c:scaling>
          <c:orientation val="minMax"/>
          <c:max val="48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Courier New"/>
                    <a:ea typeface="Courier New"/>
                    <a:cs typeface="Courier New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0861031443917204"/>
              <c:y val="0.904936254540394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754752"/>
        <c:crosses val="autoZero"/>
        <c:crossBetween val="midCat"/>
        <c:majorUnit val="6"/>
      </c:valAx>
      <c:valAx>
        <c:axId val="55754752"/>
        <c:scaling>
          <c:logBase val="10"/>
          <c:orientation val="minMax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ourier New"/>
                    <a:cs typeface="Arial" pitchFamily="34" charset="0"/>
                  </a:defRPr>
                </a:pPr>
                <a:r>
                  <a:rPr lang="en-US" sz="1050">
                    <a:latin typeface="Arial" pitchFamily="34" charset="0"/>
                    <a:cs typeface="Arial" pitchFamily="34" charset="0"/>
                  </a:rPr>
                  <a:t>Monthly Volume</a:t>
                </a:r>
              </a:p>
            </c:rich>
          </c:tx>
          <c:layout>
            <c:manualLayout>
              <c:xMode val="edge"/>
              <c:yMode val="edge"/>
              <c:x val="3.0463576158940402E-2"/>
              <c:y val="0.404021937842778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752576"/>
        <c:crosses val="autoZero"/>
        <c:crossBetween val="midCat"/>
      </c:valAx>
      <c:valAx>
        <c:axId val="557566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 b="1">
                    <a:latin typeface="Arial" pitchFamily="34" charset="0"/>
                    <a:cs typeface="Arial" pitchFamily="34" charset="0"/>
                  </a:defRPr>
                </a:pPr>
                <a:r>
                  <a:rPr lang="en-US" sz="1050" b="1">
                    <a:latin typeface="Arial" pitchFamily="34" charset="0"/>
                    <a:cs typeface="Arial" pitchFamily="34" charset="0"/>
                  </a:rPr>
                  <a:t>Cumulative Volume</a:t>
                </a:r>
              </a:p>
            </c:rich>
          </c:tx>
          <c:layout/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55762944"/>
        <c:crosses val="max"/>
        <c:crossBetween val="midCat"/>
      </c:valAx>
      <c:valAx>
        <c:axId val="5576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5756672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5258290313048618"/>
          <c:y val="0.62340036563071299"/>
          <c:w val="0.3085115850584903"/>
          <c:h val="0.19569760132817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Arial" pitchFamily="34" charset="0"/>
              <a:ea typeface="Courier New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Courier New"/>
          <a:ea typeface="Courier New"/>
          <a:cs typeface="Courier New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55516014234873"/>
          <c:y val="4.7120418848167547E-2"/>
          <c:w val="0.82740213523131656"/>
          <c:h val="0.7905759162303666"/>
        </c:manualLayout>
      </c:layout>
      <c:scatterChart>
        <c:scatterStyle val="lineMarker"/>
        <c:varyColors val="0"/>
        <c:ser>
          <c:idx val="0"/>
          <c:order val="0"/>
          <c:tx>
            <c:v>Well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DCARegression!$B$10:$B$33</c:f>
              <c:numCache>
                <c:formatCode>_(* #,##0_);_(* \(#,##0\);_(* "-"??_);_(@_)</c:formatCode>
                <c:ptCount val="24"/>
                <c:pt idx="0">
                  <c:v>141098.72622450476</c:v>
                </c:pt>
                <c:pt idx="1">
                  <c:v>165778.33594058317</c:v>
                </c:pt>
                <c:pt idx="2">
                  <c:v>157891.22405019356</c:v>
                </c:pt>
                <c:pt idx="3">
                  <c:v>107253.15937997348</c:v>
                </c:pt>
                <c:pt idx="4">
                  <c:v>105716.72790509557</c:v>
                </c:pt>
                <c:pt idx="5">
                  <c:v>130643.33271941777</c:v>
                </c:pt>
                <c:pt idx="6">
                  <c:v>92696.639344843803</c:v>
                </c:pt>
                <c:pt idx="7">
                  <c:v>96317.189758727458</c:v>
                </c:pt>
                <c:pt idx="8">
                  <c:v>77393.803669319299</c:v>
                </c:pt>
                <c:pt idx="9">
                  <c:v>83055.839907543836</c:v>
                </c:pt>
                <c:pt idx="10">
                  <c:v>109347.07851356048</c:v>
                </c:pt>
                <c:pt idx="11">
                  <c:v>110449.6726420233</c:v>
                </c:pt>
                <c:pt idx="12">
                  <c:v>75106.822682828715</c:v>
                </c:pt>
                <c:pt idx="13">
                  <c:v>75029.492641663368</c:v>
                </c:pt>
                <c:pt idx="14">
                  <c:v>90429.215621320312</c:v>
                </c:pt>
                <c:pt idx="15">
                  <c:v>93317.037469795032</c:v>
                </c:pt>
                <c:pt idx="16">
                  <c:v>87116.795405263736</c:v>
                </c:pt>
                <c:pt idx="17">
                  <c:v>65082.502127424967</c:v>
                </c:pt>
                <c:pt idx="18">
                  <c:v>72029.343841559996</c:v>
                </c:pt>
                <c:pt idx="19">
                  <c:v>61926.820547387942</c:v>
                </c:pt>
                <c:pt idx="20">
                  <c:v>91480.992657779585</c:v>
                </c:pt>
                <c:pt idx="21">
                  <c:v>66852.897291147339</c:v>
                </c:pt>
                <c:pt idx="22">
                  <c:v>62628.569167497873</c:v>
                </c:pt>
                <c:pt idx="23">
                  <c:v>83556.074377057492</c:v>
                </c:pt>
              </c:numCache>
            </c:numRef>
          </c:yVal>
          <c:smooth val="0"/>
        </c:ser>
        <c:ser>
          <c:idx val="1"/>
          <c:order val="1"/>
          <c:tx>
            <c:v>Hyperbolic Forecast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'DCA Forecast'!$A$15:$A$494</c:f>
              <c:numCache>
                <c:formatCode>General</c:formatCode>
                <c:ptCount val="4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</c:numCache>
            </c:numRef>
          </c:xVal>
          <c:yVal>
            <c:numRef>
              <c:f>'DCA Forecast'!$D$15:$D$494</c:f>
              <c:numCache>
                <c:formatCode>_(* #,##0_);_(* \(#,##0\);_(* "-"??_);_(@_)</c:formatCode>
                <c:ptCount val="480"/>
                <c:pt idx="0">
                  <c:v>139964.27977020002</c:v>
                </c:pt>
                <c:pt idx="1">
                  <c:v>129457.3507752713</c:v>
                </c:pt>
                <c:pt idx="2">
                  <c:v>121478.05701328977</c:v>
                </c:pt>
                <c:pt idx="3">
                  <c:v>115124.64522932953</c:v>
                </c:pt>
                <c:pt idx="4">
                  <c:v>109894.54493947228</c:v>
                </c:pt>
                <c:pt idx="5">
                  <c:v>105481.30150017014</c:v>
                </c:pt>
                <c:pt idx="6">
                  <c:v>101685.42888098594</c:v>
                </c:pt>
                <c:pt idx="7">
                  <c:v>98370.443110829103</c:v>
                </c:pt>
                <c:pt idx="8">
                  <c:v>95439.224397875951</c:v>
                </c:pt>
                <c:pt idx="9">
                  <c:v>92820.430023430963</c:v>
                </c:pt>
                <c:pt idx="10">
                  <c:v>90460.255440294975</c:v>
                </c:pt>
                <c:pt idx="11">
                  <c:v>88317.214549939381</c:v>
                </c:pt>
                <c:pt idx="12">
                  <c:v>86358.709399925545</c:v>
                </c:pt>
                <c:pt idx="13">
                  <c:v>84558.704663665034</c:v>
                </c:pt>
                <c:pt idx="14">
                  <c:v>82896.108366095228</c:v>
                </c:pt>
                <c:pt idx="15">
                  <c:v>81353.617848776979</c:v>
                </c:pt>
                <c:pt idx="16">
                  <c:v>79916.880343913566</c:v>
                </c:pt>
                <c:pt idx="17">
                  <c:v>78573.871257206891</c:v>
                </c:pt>
                <c:pt idx="18">
                  <c:v>77314.42621805938</c:v>
                </c:pt>
                <c:pt idx="19">
                  <c:v>76129.883738097036</c:v>
                </c:pt>
                <c:pt idx="20">
                  <c:v>75012.808750769356</c:v>
                </c:pt>
                <c:pt idx="21">
                  <c:v>73956.776179542998</c:v>
                </c:pt>
                <c:pt idx="22">
                  <c:v>72956.199663474225</c:v>
                </c:pt>
                <c:pt idx="23">
                  <c:v>72006.194674232043</c:v>
                </c:pt>
                <c:pt idx="24">
                  <c:v>71102.468122648075</c:v>
                </c:pt>
                <c:pt idx="25">
                  <c:v>70241.228581328411</c:v>
                </c:pt>
                <c:pt idx="26">
                  <c:v>69419.112707000691</c:v>
                </c:pt>
                <c:pt idx="27">
                  <c:v>68633.124505157117</c:v>
                </c:pt>
                <c:pt idx="28">
                  <c:v>67880.584860635456</c:v>
                </c:pt>
                <c:pt idx="29">
                  <c:v>67159.089336547535</c:v>
                </c:pt>
                <c:pt idx="30">
                  <c:v>66466.472681939602</c:v>
                </c:pt>
                <c:pt idx="31">
                  <c:v>65800.778818078805</c:v>
                </c:pt>
                <c:pt idx="32">
                  <c:v>65160.235328007024</c:v>
                </c:pt>
                <c:pt idx="33">
                  <c:v>64543.231668807566</c:v>
                </c:pt>
                <c:pt idx="34">
                  <c:v>63948.300479147118</c:v>
                </c:pt>
                <c:pt idx="35">
                  <c:v>63374.101473146118</c:v>
                </c:pt>
                <c:pt idx="36">
                  <c:v>62819.407507074997</c:v>
                </c:pt>
                <c:pt idx="37">
                  <c:v>62283.092478753533</c:v>
                </c:pt>
                <c:pt idx="38">
                  <c:v>61764.120781020727</c:v>
                </c:pt>
                <c:pt idx="39">
                  <c:v>61261.538077505771</c:v>
                </c:pt>
                <c:pt idx="40">
                  <c:v>60774.463208423927</c:v>
                </c:pt>
                <c:pt idx="41">
                  <c:v>60302.081065955106</c:v>
                </c:pt>
                <c:pt idx="42">
                  <c:v>59843.636304146145</c:v>
                </c:pt>
                <c:pt idx="43">
                  <c:v>59398.427769853268</c:v>
                </c:pt>
                <c:pt idx="44">
                  <c:v>58965.803558764048</c:v>
                </c:pt>
                <c:pt idx="45">
                  <c:v>58545.156614641193</c:v>
                </c:pt>
                <c:pt idx="46">
                  <c:v>58135.920802827924</c:v>
                </c:pt>
                <c:pt idx="47">
                  <c:v>57737.56739802938</c:v>
                </c:pt>
                <c:pt idx="48">
                  <c:v>57349.601935838349</c:v>
                </c:pt>
                <c:pt idx="49">
                  <c:v>56971.561384006403</c:v>
                </c:pt>
                <c:pt idx="50">
                  <c:v>56603.011595732067</c:v>
                </c:pt>
                <c:pt idx="51">
                  <c:v>56243.545011887327</c:v>
                </c:pt>
                <c:pt idx="52">
                  <c:v>55892.778584359214</c:v>
                </c:pt>
                <c:pt idx="53">
                  <c:v>55550.351895158179</c:v>
                </c:pt>
                <c:pt idx="54">
                  <c:v>55215.925450053066</c:v>
                </c:pt>
                <c:pt idx="55">
                  <c:v>54889.179127800278</c:v>
                </c:pt>
                <c:pt idx="56">
                  <c:v>54569.810768432915</c:v>
                </c:pt>
                <c:pt idx="57">
                  <c:v>54257.534885778092</c:v>
                </c:pt>
                <c:pt idx="58">
                  <c:v>53952.081492010504</c:v>
                </c:pt>
                <c:pt idx="59">
                  <c:v>53653.19502220396</c:v>
                </c:pt>
                <c:pt idx="60">
                  <c:v>53360.633349325508</c:v>
                </c:pt>
                <c:pt idx="61">
                  <c:v>53074.166880839504</c:v>
                </c:pt>
                <c:pt idx="62">
                  <c:v>52793.577728606761</c:v>
                </c:pt>
                <c:pt idx="63">
                  <c:v>52518.658945672214</c:v>
                </c:pt>
                <c:pt idx="64">
                  <c:v>52249.213823214173</c:v>
                </c:pt>
                <c:pt idx="65">
                  <c:v>51985.055242224596</c:v>
                </c:pt>
                <c:pt idx="66">
                  <c:v>51726.005075057037</c:v>
                </c:pt>
                <c:pt idx="67">
                  <c:v>51471.893632190302</c:v>
                </c:pt>
                <c:pt idx="68">
                  <c:v>51222.559150428511</c:v>
                </c:pt>
                <c:pt idx="69">
                  <c:v>50977.847318476066</c:v>
                </c:pt>
                <c:pt idx="70">
                  <c:v>50737.610837206244</c:v>
                </c:pt>
                <c:pt idx="71">
                  <c:v>50501.709011456929</c:v>
                </c:pt>
                <c:pt idx="72">
                  <c:v>50270.007370394655</c:v>
                </c:pt>
                <c:pt idx="73">
                  <c:v>50042.377314603887</c:v>
                </c:pt>
                <c:pt idx="74">
                  <c:v>49818.695787508041</c:v>
                </c:pt>
                <c:pt idx="75">
                  <c:v>49598.844968833029</c:v>
                </c:pt>
                <c:pt idx="76">
                  <c:v>49382.711989050731</c:v>
                </c:pt>
                <c:pt idx="77">
                  <c:v>49170.188662408851</c:v>
                </c:pt>
                <c:pt idx="78">
                  <c:v>48961.171237619594</c:v>
                </c:pt>
                <c:pt idx="79">
                  <c:v>48755.560164682567</c:v>
                </c:pt>
                <c:pt idx="80">
                  <c:v>48553.259876503609</c:v>
                </c:pt>
                <c:pt idx="81">
                  <c:v>48354.178584424779</c:v>
                </c:pt>
                <c:pt idx="82">
                  <c:v>48158.228086436167</c:v>
                </c:pt>
                <c:pt idx="83">
                  <c:v>47965.323587268591</c:v>
                </c:pt>
                <c:pt idx="84">
                  <c:v>47775.38352944795</c:v>
                </c:pt>
                <c:pt idx="85">
                  <c:v>47588.329434509389</c:v>
                </c:pt>
                <c:pt idx="86">
                  <c:v>47404.085753755644</c:v>
                </c:pt>
                <c:pt idx="87">
                  <c:v>47222.579727722332</c:v>
                </c:pt>
                <c:pt idx="88">
                  <c:v>47043.741253918968</c:v>
                </c:pt>
                <c:pt idx="89">
                  <c:v>46867.502762175165</c:v>
                </c:pt>
                <c:pt idx="90">
                  <c:v>46693.799097068608</c:v>
                </c:pt>
                <c:pt idx="91">
                  <c:v>46522.567407130264</c:v>
                </c:pt>
                <c:pt idx="92">
                  <c:v>46353.747039959766</c:v>
                </c:pt>
                <c:pt idx="93">
                  <c:v>46187.279443501495</c:v>
                </c:pt>
                <c:pt idx="94">
                  <c:v>46023.108072508126</c:v>
                </c:pt>
                <c:pt idx="95">
                  <c:v>45861.178299997933</c:v>
                </c:pt>
                <c:pt idx="96">
                  <c:v>45701.4373337375</c:v>
                </c:pt>
                <c:pt idx="97">
                  <c:v>45543.834136924706</c:v>
                </c:pt>
                <c:pt idx="98">
                  <c:v>45388.319353131577</c:v>
                </c:pt>
                <c:pt idx="99">
                  <c:v>45234.845235155895</c:v>
                </c:pt>
                <c:pt idx="100">
                  <c:v>45083.365577482618</c:v>
                </c:pt>
                <c:pt idx="101">
                  <c:v>44933.83565239422</c:v>
                </c:pt>
                <c:pt idx="102">
                  <c:v>44786.212148995139</c:v>
                </c:pt>
                <c:pt idx="103">
                  <c:v>44640.45311555732</c:v>
                </c:pt>
                <c:pt idx="104">
                  <c:v>44496.517904611304</c:v>
                </c:pt>
                <c:pt idx="105">
                  <c:v>44354.367120826617</c:v>
                </c:pt>
                <c:pt idx="106">
                  <c:v>44213.96257128194</c:v>
                </c:pt>
                <c:pt idx="107">
                  <c:v>44075.267218300141</c:v>
                </c:pt>
                <c:pt idx="108">
                  <c:v>43938.245134400204</c:v>
                </c:pt>
                <c:pt idx="109">
                  <c:v>43802.86145958025</c:v>
                </c:pt>
                <c:pt idx="110">
                  <c:v>43669.082360325381</c:v>
                </c:pt>
                <c:pt idx="111">
                  <c:v>43536.87499085255</c:v>
                </c:pt>
                <c:pt idx="112">
                  <c:v>43406.20745590236</c:v>
                </c:pt>
                <c:pt idx="113">
                  <c:v>43277.048775272444</c:v>
                </c:pt>
                <c:pt idx="114">
                  <c:v>43149.368850101717</c:v>
                </c:pt>
                <c:pt idx="115">
                  <c:v>43023.138430558145</c:v>
                </c:pt>
                <c:pt idx="116">
                  <c:v>42898.329084991477</c:v>
                </c:pt>
                <c:pt idx="117">
                  <c:v>42774.913170401007</c:v>
                </c:pt>
                <c:pt idx="118">
                  <c:v>42652.863804309629</c:v>
                </c:pt>
                <c:pt idx="119">
                  <c:v>42532.154837861657</c:v>
                </c:pt>
                <c:pt idx="120">
                  <c:v>42412.760829862207</c:v>
                </c:pt>
                <c:pt idx="121">
                  <c:v>42294.657022354193</c:v>
                </c:pt>
                <c:pt idx="122">
                  <c:v>42177.819316700101</c:v>
                </c:pt>
                <c:pt idx="123">
                  <c:v>42062.224251178093</c:v>
                </c:pt>
                <c:pt idx="124">
                  <c:v>41947.848979178816</c:v>
                </c:pt>
                <c:pt idx="125">
                  <c:v>41834.671248451807</c:v>
                </c:pt>
                <c:pt idx="126">
                  <c:v>41722.669381165877</c:v>
                </c:pt>
                <c:pt idx="127">
                  <c:v>41611.822254829109</c:v>
                </c:pt>
                <c:pt idx="128">
                  <c:v>41502.109283949248</c:v>
                </c:pt>
                <c:pt idx="129">
                  <c:v>41393.510402343236</c:v>
                </c:pt>
                <c:pt idx="130">
                  <c:v>41286.006046395749</c:v>
                </c:pt>
                <c:pt idx="131">
                  <c:v>41179.57713878341</c:v>
                </c:pt>
                <c:pt idx="132">
                  <c:v>41074.205072778277</c:v>
                </c:pt>
                <c:pt idx="133">
                  <c:v>40969.871697462164</c:v>
                </c:pt>
                <c:pt idx="134">
                  <c:v>40866.559303160757</c:v>
                </c:pt>
                <c:pt idx="135">
                  <c:v>40764.250607785769</c:v>
                </c:pt>
                <c:pt idx="136">
                  <c:v>40662.928743397817</c:v>
                </c:pt>
                <c:pt idx="137">
                  <c:v>40562.577243332751</c:v>
                </c:pt>
                <c:pt idx="138">
                  <c:v>40463.180030194111</c:v>
                </c:pt>
                <c:pt idx="139">
                  <c:v>40364.721403665841</c:v>
                </c:pt>
                <c:pt idx="140">
                  <c:v>40267.186029192992</c:v>
                </c:pt>
                <c:pt idx="141">
                  <c:v>40170.558927191421</c:v>
                </c:pt>
                <c:pt idx="142">
                  <c:v>40074.825462128967</c:v>
                </c:pt>
                <c:pt idx="143">
                  <c:v>39979.97133253701</c:v>
                </c:pt>
                <c:pt idx="144">
                  <c:v>39885.982561133802</c:v>
                </c:pt>
                <c:pt idx="145">
                  <c:v>39792.845485390164</c:v>
                </c:pt>
                <c:pt idx="146">
                  <c:v>39700.546748258173</c:v>
                </c:pt>
                <c:pt idx="147">
                  <c:v>39609.073289464228</c:v>
                </c:pt>
                <c:pt idx="148">
                  <c:v>39518.412336932495</c:v>
                </c:pt>
                <c:pt idx="149">
                  <c:v>39428.551398681477</c:v>
                </c:pt>
                <c:pt idx="150">
                  <c:v>39339.478254819289</c:v>
                </c:pt>
                <c:pt idx="151">
                  <c:v>39251.180949913338</c:v>
                </c:pt>
                <c:pt idx="152">
                  <c:v>39163.647785516456</c:v>
                </c:pt>
                <c:pt idx="153">
                  <c:v>39076.867313260213</c:v>
                </c:pt>
                <c:pt idx="154">
                  <c:v>38990.828327756375</c:v>
                </c:pt>
                <c:pt idx="155">
                  <c:v>38905.519859984517</c:v>
                </c:pt>
                <c:pt idx="156">
                  <c:v>38820.931170916185</c:v>
                </c:pt>
                <c:pt idx="157">
                  <c:v>38737.05174523592</c:v>
                </c:pt>
                <c:pt idx="158">
                  <c:v>38653.871285358444</c:v>
                </c:pt>
                <c:pt idx="159">
                  <c:v>38571.379705559462</c:v>
                </c:pt>
                <c:pt idx="160">
                  <c:v>38489.567126404494</c:v>
                </c:pt>
                <c:pt idx="161">
                  <c:v>38408.423869309947</c:v>
                </c:pt>
                <c:pt idx="162">
                  <c:v>38327.940451219678</c:v>
                </c:pt>
                <c:pt idx="163">
                  <c:v>38248.107579477131</c:v>
                </c:pt>
                <c:pt idx="164">
                  <c:v>38168.916147051379</c:v>
                </c:pt>
                <c:pt idx="165">
                  <c:v>38090.357227506116</c:v>
                </c:pt>
                <c:pt idx="166">
                  <c:v>38012.422070641071</c:v>
                </c:pt>
                <c:pt idx="167">
                  <c:v>37935.102097826079</c:v>
                </c:pt>
                <c:pt idx="168">
                  <c:v>37858.388897640631</c:v>
                </c:pt>
                <c:pt idx="169">
                  <c:v>37782.27422175929</c:v>
                </c:pt>
                <c:pt idx="170">
                  <c:v>37706.749980900437</c:v>
                </c:pt>
                <c:pt idx="171">
                  <c:v>37631.808240672573</c:v>
                </c:pt>
                <c:pt idx="172">
                  <c:v>37557.441218035296</c:v>
                </c:pt>
                <c:pt idx="173">
                  <c:v>37483.641277173534</c:v>
                </c:pt>
                <c:pt idx="174">
                  <c:v>37410.400926431641</c:v>
                </c:pt>
                <c:pt idx="175">
                  <c:v>37337.712814258412</c:v>
                </c:pt>
                <c:pt idx="176">
                  <c:v>37265.569726115093</c:v>
                </c:pt>
                <c:pt idx="177">
                  <c:v>37193.964581228793</c:v>
                </c:pt>
                <c:pt idx="178">
                  <c:v>37122.890429195017</c:v>
                </c:pt>
                <c:pt idx="179">
                  <c:v>37052.340447029099</c:v>
                </c:pt>
                <c:pt idx="180">
                  <c:v>36982.307935995981</c:v>
                </c:pt>
                <c:pt idx="181">
                  <c:v>36912.786318914965</c:v>
                </c:pt>
                <c:pt idx="182">
                  <c:v>36843.769137041643</c:v>
                </c:pt>
                <c:pt idx="183">
                  <c:v>36775.250047557056</c:v>
                </c:pt>
                <c:pt idx="184">
                  <c:v>36707.222820723429</c:v>
                </c:pt>
                <c:pt idx="185">
                  <c:v>36639.681337298825</c:v>
                </c:pt>
                <c:pt idx="186">
                  <c:v>36572.619586117566</c:v>
                </c:pt>
                <c:pt idx="187">
                  <c:v>36506.031661443412</c:v>
                </c:pt>
                <c:pt idx="188">
                  <c:v>36439.911760754883</c:v>
                </c:pt>
                <c:pt idx="189">
                  <c:v>36374.254182277247</c:v>
                </c:pt>
                <c:pt idx="190">
                  <c:v>36309.053322808817</c:v>
                </c:pt>
                <c:pt idx="191">
                  <c:v>36244.303675556555</c:v>
                </c:pt>
                <c:pt idx="192">
                  <c:v>36179.999827804044</c:v>
                </c:pt>
                <c:pt idx="193">
                  <c:v>36116.13645898737</c:v>
                </c:pt>
                <c:pt idx="194">
                  <c:v>36052.708338776603</c:v>
                </c:pt>
                <c:pt idx="195">
                  <c:v>35989.710324779153</c:v>
                </c:pt>
                <c:pt idx="196">
                  <c:v>35927.137360919267</c:v>
                </c:pt>
                <c:pt idx="197">
                  <c:v>35864.984475439414</c:v>
                </c:pt>
                <c:pt idx="198">
                  <c:v>35803.246779046953</c:v>
                </c:pt>
                <c:pt idx="199">
                  <c:v>35741.919463304803</c:v>
                </c:pt>
                <c:pt idx="200">
                  <c:v>35680.997798683122</c:v>
                </c:pt>
                <c:pt idx="201">
                  <c:v>35620.477133097127</c:v>
                </c:pt>
                <c:pt idx="202">
                  <c:v>35560.352890133858</c:v>
                </c:pt>
                <c:pt idx="203">
                  <c:v>35500.620567465201</c:v>
                </c:pt>
                <c:pt idx="204">
                  <c:v>35441.275735441595</c:v>
                </c:pt>
                <c:pt idx="205">
                  <c:v>35382.314035270363</c:v>
                </c:pt>
                <c:pt idx="206">
                  <c:v>35323.731178048998</c:v>
                </c:pt>
                <c:pt idx="207">
                  <c:v>35265.52294266969</c:v>
                </c:pt>
                <c:pt idx="208">
                  <c:v>35207.685175064951</c:v>
                </c:pt>
                <c:pt idx="209">
                  <c:v>35150.213786354288</c:v>
                </c:pt>
                <c:pt idx="210">
                  <c:v>35093.104751849547</c:v>
                </c:pt>
                <c:pt idx="211">
                  <c:v>35036.354109471664</c:v>
                </c:pt>
                <c:pt idx="212">
                  <c:v>34979.957958815619</c:v>
                </c:pt>
                <c:pt idx="213">
                  <c:v>34923.912459580228</c:v>
                </c:pt>
                <c:pt idx="214">
                  <c:v>34868.213830554858</c:v>
                </c:pt>
                <c:pt idx="215">
                  <c:v>34812.858348505571</c:v>
                </c:pt>
                <c:pt idx="216">
                  <c:v>34757.842346768826</c:v>
                </c:pt>
                <c:pt idx="217">
                  <c:v>34703.162214450538</c:v>
                </c:pt>
                <c:pt idx="218">
                  <c:v>34648.814395034686</c:v>
                </c:pt>
                <c:pt idx="219">
                  <c:v>34594.795385612175</c:v>
                </c:pt>
                <c:pt idx="220">
                  <c:v>34541.101735658944</c:v>
                </c:pt>
                <c:pt idx="221">
                  <c:v>34487.730045922101</c:v>
                </c:pt>
                <c:pt idx="222">
                  <c:v>34434.676967773587</c:v>
                </c:pt>
                <c:pt idx="223">
                  <c:v>34381.939201898873</c:v>
                </c:pt>
                <c:pt idx="224">
                  <c:v>34329.513497540727</c:v>
                </c:pt>
                <c:pt idx="225">
                  <c:v>34277.396651493385</c:v>
                </c:pt>
                <c:pt idx="226">
                  <c:v>34225.585507301614</c:v>
                </c:pt>
                <c:pt idx="227">
                  <c:v>34174.076954197139</c:v>
                </c:pt>
                <c:pt idx="228">
                  <c:v>34122.867926521227</c:v>
                </c:pt>
                <c:pt idx="229">
                  <c:v>34071.955402491614</c:v>
                </c:pt>
                <c:pt idx="230">
                  <c:v>34021.336403895169</c:v>
                </c:pt>
                <c:pt idx="231">
                  <c:v>33971.007994743064</c:v>
                </c:pt>
                <c:pt idx="232">
                  <c:v>33920.967280911282</c:v>
                </c:pt>
                <c:pt idx="233">
                  <c:v>33871.211409088224</c:v>
                </c:pt>
                <c:pt idx="234">
                  <c:v>33821.73756628111</c:v>
                </c:pt>
                <c:pt idx="235">
                  <c:v>33772.542978813872</c:v>
                </c:pt>
                <c:pt idx="236">
                  <c:v>33723.624911833555</c:v>
                </c:pt>
                <c:pt idx="237">
                  <c:v>33674.980668479577</c:v>
                </c:pt>
                <c:pt idx="238">
                  <c:v>33626.607589311898</c:v>
                </c:pt>
                <c:pt idx="239">
                  <c:v>33578.503051448613</c:v>
                </c:pt>
                <c:pt idx="240">
                  <c:v>33530.664468161762</c:v>
                </c:pt>
                <c:pt idx="241">
                  <c:v>33483.089288078249</c:v>
                </c:pt>
                <c:pt idx="242">
                  <c:v>33435.774994494393</c:v>
                </c:pt>
                <c:pt idx="243">
                  <c:v>33388.719105046242</c:v>
                </c:pt>
                <c:pt idx="244">
                  <c:v>33341.919170698151</c:v>
                </c:pt>
                <c:pt idx="245">
                  <c:v>33295.372775506228</c:v>
                </c:pt>
                <c:pt idx="246">
                  <c:v>33249.07753597945</c:v>
                </c:pt>
                <c:pt idx="247">
                  <c:v>33203.031100327149</c:v>
                </c:pt>
                <c:pt idx="248">
                  <c:v>33157.23114801757</c:v>
                </c:pt>
                <c:pt idx="249">
                  <c:v>33111.675389399752</c:v>
                </c:pt>
                <c:pt idx="250">
                  <c:v>33066.361564937979</c:v>
                </c:pt>
                <c:pt idx="251">
                  <c:v>33021.287444880232</c:v>
                </c:pt>
                <c:pt idx="252">
                  <c:v>32976.450828440487</c:v>
                </c:pt>
                <c:pt idx="253">
                  <c:v>32931.849543876946</c:v>
                </c:pt>
                <c:pt idx="254">
                  <c:v>32887.481447346509</c:v>
                </c:pt>
                <c:pt idx="255">
                  <c:v>32843.344422994182</c:v>
                </c:pt>
                <c:pt idx="256">
                  <c:v>32799.436382006854</c:v>
                </c:pt>
                <c:pt idx="257">
                  <c:v>32755.755262577906</c:v>
                </c:pt>
                <c:pt idx="258">
                  <c:v>32712.299029212445</c:v>
                </c:pt>
                <c:pt idx="259">
                  <c:v>32669.065672341734</c:v>
                </c:pt>
                <c:pt idx="260">
                  <c:v>32626.053207864985</c:v>
                </c:pt>
                <c:pt idx="261">
                  <c:v>32583.259676937014</c:v>
                </c:pt>
                <c:pt idx="262">
                  <c:v>32540.683145163581</c:v>
                </c:pt>
                <c:pt idx="263">
                  <c:v>32498.32170256786</c:v>
                </c:pt>
                <c:pt idx="264">
                  <c:v>32456.173463113606</c:v>
                </c:pt>
                <c:pt idx="265">
                  <c:v>32414.236564138904</c:v>
                </c:pt>
                <c:pt idx="266">
                  <c:v>32372.509166110307</c:v>
                </c:pt>
                <c:pt idx="267">
                  <c:v>32330.989452339709</c:v>
                </c:pt>
                <c:pt idx="268">
                  <c:v>32289.675628405064</c:v>
                </c:pt>
                <c:pt idx="269">
                  <c:v>32248.565922036767</c:v>
                </c:pt>
                <c:pt idx="270">
                  <c:v>32207.658582521603</c:v>
                </c:pt>
                <c:pt idx="271">
                  <c:v>32166.951880574226</c:v>
                </c:pt>
                <c:pt idx="272">
                  <c:v>32126.444107782096</c:v>
                </c:pt>
                <c:pt idx="273">
                  <c:v>32086.133576633409</c:v>
                </c:pt>
                <c:pt idx="274">
                  <c:v>32046.018619699404</c:v>
                </c:pt>
                <c:pt idx="275">
                  <c:v>32006.097589652985</c:v>
                </c:pt>
                <c:pt idx="276">
                  <c:v>31966.368859067559</c:v>
                </c:pt>
                <c:pt idx="277">
                  <c:v>31926.830819653347</c:v>
                </c:pt>
                <c:pt idx="278">
                  <c:v>31887.481882441789</c:v>
                </c:pt>
                <c:pt idx="279">
                  <c:v>31848.320477128029</c:v>
                </c:pt>
                <c:pt idx="280">
                  <c:v>31809.345052018762</c:v>
                </c:pt>
                <c:pt idx="281">
                  <c:v>31770.554073700681</c:v>
                </c:pt>
                <c:pt idx="282">
                  <c:v>31731.946026593447</c:v>
                </c:pt>
                <c:pt idx="283">
                  <c:v>31693.519412994385</c:v>
                </c:pt>
                <c:pt idx="284">
                  <c:v>31655.272752439603</c:v>
                </c:pt>
                <c:pt idx="285">
                  <c:v>31617.204581821337</c:v>
                </c:pt>
                <c:pt idx="286">
                  <c:v>31579.313454743475</c:v>
                </c:pt>
                <c:pt idx="287">
                  <c:v>31541.597941640764</c:v>
                </c:pt>
                <c:pt idx="288">
                  <c:v>31504.056629197672</c:v>
                </c:pt>
                <c:pt idx="289">
                  <c:v>31466.688120394945</c:v>
                </c:pt>
                <c:pt idx="290">
                  <c:v>31429.491034071892</c:v>
                </c:pt>
                <c:pt idx="291">
                  <c:v>31392.464004771784</c:v>
                </c:pt>
                <c:pt idx="292">
                  <c:v>31355.605682447553</c:v>
                </c:pt>
                <c:pt idx="293">
                  <c:v>31318.91473242268</c:v>
                </c:pt>
                <c:pt idx="294">
                  <c:v>31282.389834815636</c:v>
                </c:pt>
                <c:pt idx="295">
                  <c:v>31246.029684726149</c:v>
                </c:pt>
                <c:pt idx="296">
                  <c:v>31209.832991734147</c:v>
                </c:pt>
                <c:pt idx="297">
                  <c:v>31173.798479856923</c:v>
                </c:pt>
                <c:pt idx="298">
                  <c:v>31137.924887107685</c:v>
                </c:pt>
                <c:pt idx="299">
                  <c:v>31102.210965696722</c:v>
                </c:pt>
                <c:pt idx="300">
                  <c:v>31066.655481364578</c:v>
                </c:pt>
                <c:pt idx="301">
                  <c:v>31031.257213620469</c:v>
                </c:pt>
                <c:pt idx="302">
                  <c:v>30996.014955058694</c:v>
                </c:pt>
                <c:pt idx="303">
                  <c:v>30960.927511783317</c:v>
                </c:pt>
                <c:pt idx="304">
                  <c:v>30925.993702625856</c:v>
                </c:pt>
                <c:pt idx="305">
                  <c:v>30891.212359327823</c:v>
                </c:pt>
                <c:pt idx="306">
                  <c:v>30856.582326356322</c:v>
                </c:pt>
                <c:pt idx="307">
                  <c:v>30822.102460358292</c:v>
                </c:pt>
                <c:pt idx="308">
                  <c:v>30787.771630560979</c:v>
                </c:pt>
                <c:pt idx="309">
                  <c:v>30753.588718120009</c:v>
                </c:pt>
                <c:pt idx="310">
                  <c:v>30719.552616154775</c:v>
                </c:pt>
                <c:pt idx="311">
                  <c:v>30685.662229640409</c:v>
                </c:pt>
                <c:pt idx="312">
                  <c:v>30651.916474966332</c:v>
                </c:pt>
                <c:pt idx="313">
                  <c:v>30618.314280288294</c:v>
                </c:pt>
                <c:pt idx="314">
                  <c:v>30584.854584764689</c:v>
                </c:pt>
                <c:pt idx="315">
                  <c:v>30551.536338787526</c:v>
                </c:pt>
                <c:pt idx="316">
                  <c:v>30518.358503850177</c:v>
                </c:pt>
                <c:pt idx="317">
                  <c:v>30485.320052139461</c:v>
                </c:pt>
                <c:pt idx="318">
                  <c:v>30452.419966608286</c:v>
                </c:pt>
                <c:pt idx="319">
                  <c:v>30419.65724077262</c:v>
                </c:pt>
                <c:pt idx="320">
                  <c:v>30387.030878437683</c:v>
                </c:pt>
                <c:pt idx="321">
                  <c:v>30354.539893910289</c:v>
                </c:pt>
                <c:pt idx="322">
                  <c:v>30322.183311352506</c:v>
                </c:pt>
                <c:pt idx="323">
                  <c:v>30289.960165167227</c:v>
                </c:pt>
                <c:pt idx="324">
                  <c:v>30257.869499469176</c:v>
                </c:pt>
                <c:pt idx="325">
                  <c:v>30225.91036814265</c:v>
                </c:pt>
                <c:pt idx="326">
                  <c:v>30194.081834748387</c:v>
                </c:pt>
                <c:pt idx="327">
                  <c:v>30162.382972151041</c:v>
                </c:pt>
                <c:pt idx="328">
                  <c:v>30130.812862887979</c:v>
                </c:pt>
                <c:pt idx="329">
                  <c:v>30099.370598275214</c:v>
                </c:pt>
                <c:pt idx="330">
                  <c:v>30068.055279195309</c:v>
                </c:pt>
                <c:pt idx="331">
                  <c:v>30036.866015274078</c:v>
                </c:pt>
                <c:pt idx="332">
                  <c:v>30005.801925022155</c:v>
                </c:pt>
                <c:pt idx="333">
                  <c:v>29974.86213581264</c:v>
                </c:pt>
                <c:pt idx="334">
                  <c:v>29944.045783577487</c:v>
                </c:pt>
                <c:pt idx="335">
                  <c:v>29913.352012857795</c:v>
                </c:pt>
                <c:pt idx="336">
                  <c:v>29882.779976535589</c:v>
                </c:pt>
                <c:pt idx="337">
                  <c:v>29852.32883599028</c:v>
                </c:pt>
                <c:pt idx="338">
                  <c:v>29821.997760562226</c:v>
                </c:pt>
                <c:pt idx="339">
                  <c:v>29791.785927960649</c:v>
                </c:pt>
                <c:pt idx="340">
                  <c:v>29761.69252365455</c:v>
                </c:pt>
                <c:pt idx="341">
                  <c:v>29731.716741291806</c:v>
                </c:pt>
                <c:pt idx="342">
                  <c:v>29701.857782168314</c:v>
                </c:pt>
                <c:pt idx="343">
                  <c:v>29672.114855194464</c:v>
                </c:pt>
                <c:pt idx="344">
                  <c:v>29642.487177150324</c:v>
                </c:pt>
                <c:pt idx="345">
                  <c:v>29612.973972180858</c:v>
                </c:pt>
                <c:pt idx="346">
                  <c:v>29583.574471814558</c:v>
                </c:pt>
                <c:pt idx="347">
                  <c:v>29554.28791503422</c:v>
                </c:pt>
                <c:pt idx="348">
                  <c:v>29525.113548008725</c:v>
                </c:pt>
                <c:pt idx="349">
                  <c:v>29496.050624055788</c:v>
                </c:pt>
                <c:pt idx="350">
                  <c:v>29467.098403519019</c:v>
                </c:pt>
                <c:pt idx="351">
                  <c:v>29438.256153877825</c:v>
                </c:pt>
                <c:pt idx="352">
                  <c:v>29409.523149289191</c:v>
                </c:pt>
                <c:pt idx="353">
                  <c:v>29380.898670915514</c:v>
                </c:pt>
                <c:pt idx="354">
                  <c:v>29352.382006524131</c:v>
                </c:pt>
                <c:pt idx="355">
                  <c:v>29323.972450587898</c:v>
                </c:pt>
                <c:pt idx="356">
                  <c:v>29295.66930408217</c:v>
                </c:pt>
                <c:pt idx="357">
                  <c:v>29267.471874535084</c:v>
                </c:pt>
                <c:pt idx="358">
                  <c:v>29239.379475921392</c:v>
                </c:pt>
                <c:pt idx="359">
                  <c:v>29211.391428345814</c:v>
                </c:pt>
                <c:pt idx="360">
                  <c:v>29183.507058477029</c:v>
                </c:pt>
                <c:pt idx="361">
                  <c:v>29155.725698936731</c:v>
                </c:pt>
                <c:pt idx="362">
                  <c:v>29128.046688435599</c:v>
                </c:pt>
                <c:pt idx="363">
                  <c:v>29100.469371894374</c:v>
                </c:pt>
                <c:pt idx="364">
                  <c:v>29072.993100102991</c:v>
                </c:pt>
                <c:pt idx="365">
                  <c:v>29045.617229739204</c:v>
                </c:pt>
                <c:pt idx="366">
                  <c:v>29018.341123247519</c:v>
                </c:pt>
                <c:pt idx="367">
                  <c:v>28991.164148995653</c:v>
                </c:pt>
                <c:pt idx="368">
                  <c:v>28964.085680898279</c:v>
                </c:pt>
                <c:pt idx="369">
                  <c:v>28937.105098554865</c:v>
                </c:pt>
                <c:pt idx="370">
                  <c:v>28910.221787106246</c:v>
                </c:pt>
                <c:pt idx="371">
                  <c:v>28883.435137085617</c:v>
                </c:pt>
                <c:pt idx="372">
                  <c:v>28856.744544727728</c:v>
                </c:pt>
                <c:pt idx="373">
                  <c:v>28830.149411384016</c:v>
                </c:pt>
                <c:pt idx="374">
                  <c:v>28803.649143669754</c:v>
                </c:pt>
                <c:pt idx="375">
                  <c:v>28777.243153756484</c:v>
                </c:pt>
                <c:pt idx="376">
                  <c:v>28750.93085867539</c:v>
                </c:pt>
                <c:pt idx="377">
                  <c:v>28724.711680756882</c:v>
                </c:pt>
                <c:pt idx="378">
                  <c:v>28698.585047353059</c:v>
                </c:pt>
                <c:pt idx="379">
                  <c:v>28672.550390861928</c:v>
                </c:pt>
                <c:pt idx="380">
                  <c:v>28646.607148498297</c:v>
                </c:pt>
                <c:pt idx="381">
                  <c:v>28620.754762565717</c:v>
                </c:pt>
                <c:pt idx="382">
                  <c:v>28594.992680016905</c:v>
                </c:pt>
                <c:pt idx="383">
                  <c:v>28569.320352869108</c:v>
                </c:pt>
                <c:pt idx="384">
                  <c:v>28543.737237470224</c:v>
                </c:pt>
                <c:pt idx="385">
                  <c:v>28518.242795234546</c:v>
                </c:pt>
                <c:pt idx="386">
                  <c:v>28492.836492009461</c:v>
                </c:pt>
                <c:pt idx="387">
                  <c:v>28467.517798155546</c:v>
                </c:pt>
                <c:pt idx="388">
                  <c:v>28442.286188729107</c:v>
                </c:pt>
                <c:pt idx="389">
                  <c:v>28417.14114315249</c:v>
                </c:pt>
                <c:pt idx="390">
                  <c:v>28392.082145445049</c:v>
                </c:pt>
                <c:pt idx="391">
                  <c:v>28367.108683632687</c:v>
                </c:pt>
                <c:pt idx="392">
                  <c:v>28342.220250472426</c:v>
                </c:pt>
                <c:pt idx="393">
                  <c:v>28317.416342744604</c:v>
                </c:pt>
                <c:pt idx="394">
                  <c:v>28292.69646166265</c:v>
                </c:pt>
                <c:pt idx="395">
                  <c:v>28268.060112340376</c:v>
                </c:pt>
                <c:pt idx="396">
                  <c:v>28243.506804421544</c:v>
                </c:pt>
                <c:pt idx="397">
                  <c:v>28219.036051252857</c:v>
                </c:pt>
                <c:pt idx="398">
                  <c:v>28194.647370552644</c:v>
                </c:pt>
                <c:pt idx="399">
                  <c:v>28170.34028388001</c:v>
                </c:pt>
                <c:pt idx="400">
                  <c:v>28146.114316774532</c:v>
                </c:pt>
                <c:pt idx="401">
                  <c:v>28121.968998752534</c:v>
                </c:pt>
                <c:pt idx="402">
                  <c:v>28097.903863169253</c:v>
                </c:pt>
                <c:pt idx="403">
                  <c:v>28073.918447216973</c:v>
                </c:pt>
                <c:pt idx="404">
                  <c:v>28050.012291979045</c:v>
                </c:pt>
                <c:pt idx="405">
                  <c:v>28026.184942157939</c:v>
                </c:pt>
                <c:pt idx="406">
                  <c:v>28002.435946241021</c:v>
                </c:pt>
                <c:pt idx="407">
                  <c:v>27978.764856468886</c:v>
                </c:pt>
                <c:pt idx="408">
                  <c:v>27955.171228628606</c:v>
                </c:pt>
                <c:pt idx="409">
                  <c:v>27931.654622025788</c:v>
                </c:pt>
                <c:pt idx="410">
                  <c:v>27908.214599780738</c:v>
                </c:pt>
                <c:pt idx="411">
                  <c:v>27884.850728310645</c:v>
                </c:pt>
                <c:pt idx="412">
                  <c:v>27861.562577702105</c:v>
                </c:pt>
                <c:pt idx="413">
                  <c:v>27838.349721357226</c:v>
                </c:pt>
                <c:pt idx="414">
                  <c:v>27815.211736112833</c:v>
                </c:pt>
                <c:pt idx="415">
                  <c:v>27792.148202233016</c:v>
                </c:pt>
                <c:pt idx="416">
                  <c:v>27769.158703390509</c:v>
                </c:pt>
                <c:pt idx="417">
                  <c:v>27746.242826394737</c:v>
                </c:pt>
                <c:pt idx="418">
                  <c:v>27723.400161523372</c:v>
                </c:pt>
                <c:pt idx="419">
                  <c:v>27700.630302168429</c:v>
                </c:pt>
                <c:pt idx="420">
                  <c:v>27677.932845011353</c:v>
                </c:pt>
                <c:pt idx="421">
                  <c:v>27655.307389818132</c:v>
                </c:pt>
                <c:pt idx="422">
                  <c:v>27632.753539662808</c:v>
                </c:pt>
                <c:pt idx="423">
                  <c:v>27610.270900595933</c:v>
                </c:pt>
                <c:pt idx="424">
                  <c:v>27587.85908170417</c:v>
                </c:pt>
                <c:pt idx="425">
                  <c:v>27565.51769541949</c:v>
                </c:pt>
                <c:pt idx="426">
                  <c:v>27543.246356714517</c:v>
                </c:pt>
                <c:pt idx="427">
                  <c:v>27521.044684048742</c:v>
                </c:pt>
                <c:pt idx="428">
                  <c:v>27498.912298496813</c:v>
                </c:pt>
                <c:pt idx="429">
                  <c:v>27476.84882427752</c:v>
                </c:pt>
                <c:pt idx="430">
                  <c:v>27454.853888336569</c:v>
                </c:pt>
                <c:pt idx="431">
                  <c:v>27432.927120637149</c:v>
                </c:pt>
                <c:pt idx="432">
                  <c:v>27411.068153876811</c:v>
                </c:pt>
                <c:pt idx="433">
                  <c:v>27389.276623617858</c:v>
                </c:pt>
                <c:pt idx="434">
                  <c:v>27367.552168242633</c:v>
                </c:pt>
                <c:pt idx="435">
                  <c:v>27345.894428838044</c:v>
                </c:pt>
                <c:pt idx="436">
                  <c:v>27324.303049188107</c:v>
                </c:pt>
                <c:pt idx="437">
                  <c:v>27302.777675997466</c:v>
                </c:pt>
                <c:pt idx="438">
                  <c:v>27281.317958265543</c:v>
                </c:pt>
                <c:pt idx="439">
                  <c:v>27259.923548050225</c:v>
                </c:pt>
                <c:pt idx="440">
                  <c:v>27238.594099733979</c:v>
                </c:pt>
                <c:pt idx="441">
                  <c:v>27217.329270452261</c:v>
                </c:pt>
                <c:pt idx="442">
                  <c:v>27196.128719974309</c:v>
                </c:pt>
                <c:pt idx="443">
                  <c:v>27174.992110420018</c:v>
                </c:pt>
                <c:pt idx="444">
                  <c:v>27153.919106494635</c:v>
                </c:pt>
                <c:pt idx="445">
                  <c:v>27132.90937558189</c:v>
                </c:pt>
                <c:pt idx="446">
                  <c:v>27111.96258739382</c:v>
                </c:pt>
                <c:pt idx="447">
                  <c:v>27091.078413963318</c:v>
                </c:pt>
                <c:pt idx="448">
                  <c:v>27070.256530143321</c:v>
                </c:pt>
                <c:pt idx="449">
                  <c:v>27049.496612738818</c:v>
                </c:pt>
                <c:pt idx="450">
                  <c:v>27028.798341274261</c:v>
                </c:pt>
                <c:pt idx="451">
                  <c:v>27008.161397472024</c:v>
                </c:pt>
                <c:pt idx="452">
                  <c:v>26987.585465464741</c:v>
                </c:pt>
                <c:pt idx="453">
                  <c:v>26967.070231530815</c:v>
                </c:pt>
                <c:pt idx="454">
                  <c:v>26946.615384541452</c:v>
                </c:pt>
                <c:pt idx="455">
                  <c:v>26926.220615494996</c:v>
                </c:pt>
                <c:pt idx="456">
                  <c:v>26905.885617423803</c:v>
                </c:pt>
                <c:pt idx="457">
                  <c:v>26885.610085979104</c:v>
                </c:pt>
                <c:pt idx="458">
                  <c:v>26865.393718726933</c:v>
                </c:pt>
                <c:pt idx="459">
                  <c:v>26845.236215557903</c:v>
                </c:pt>
                <c:pt idx="460">
                  <c:v>26825.13727851212</c:v>
                </c:pt>
                <c:pt idx="461">
                  <c:v>26805.096611719579</c:v>
                </c:pt>
                <c:pt idx="462">
                  <c:v>26785.113921459764</c:v>
                </c:pt>
                <c:pt idx="463">
                  <c:v>26765.188916202635</c:v>
                </c:pt>
                <c:pt idx="464">
                  <c:v>26745.321306344122</c:v>
                </c:pt>
                <c:pt idx="465">
                  <c:v>26725.510804489255</c:v>
                </c:pt>
                <c:pt idx="466">
                  <c:v>26705.757125280797</c:v>
                </c:pt>
                <c:pt idx="467">
                  <c:v>26686.059985339642</c:v>
                </c:pt>
                <c:pt idx="468">
                  <c:v>26666.419103164226</c:v>
                </c:pt>
                <c:pt idx="469">
                  <c:v>26646.834199607372</c:v>
                </c:pt>
                <c:pt idx="470">
                  <c:v>26627.304997116327</c:v>
                </c:pt>
                <c:pt idx="471">
                  <c:v>26607.831220380962</c:v>
                </c:pt>
                <c:pt idx="472">
                  <c:v>26588.412595838308</c:v>
                </c:pt>
                <c:pt idx="473">
                  <c:v>26569.048851896077</c:v>
                </c:pt>
                <c:pt idx="474">
                  <c:v>26549.73971889168</c:v>
                </c:pt>
                <c:pt idx="475">
                  <c:v>26530.48492911458</c:v>
                </c:pt>
                <c:pt idx="476">
                  <c:v>26511.284216564149</c:v>
                </c:pt>
                <c:pt idx="477">
                  <c:v>26492.137317176908</c:v>
                </c:pt>
                <c:pt idx="478">
                  <c:v>26473.043968759477</c:v>
                </c:pt>
                <c:pt idx="479">
                  <c:v>26454.003910858184</c:v>
                </c:pt>
              </c:numCache>
            </c:numRef>
          </c:yVal>
          <c:smooth val="0"/>
        </c:ser>
        <c:ser>
          <c:idx val="2"/>
          <c:order val="2"/>
          <c:tx>
            <c:v>Final Forecast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'DCA Forecast'!$A$15:$A$494</c:f>
              <c:numCache>
                <c:formatCode>General</c:formatCode>
                <c:ptCount val="4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</c:numCache>
            </c:numRef>
          </c:xVal>
          <c:yVal>
            <c:numRef>
              <c:f>'DCA Forecast'!$I$15:$I$494</c:f>
              <c:numCache>
                <c:formatCode>_(* #,##0_);_(* \(#,##0\);_(* "-"??_);_(@_)</c:formatCode>
                <c:ptCount val="480"/>
                <c:pt idx="0">
                  <c:v>139964.27977020002</c:v>
                </c:pt>
                <c:pt idx="1">
                  <c:v>129457.3507752713</c:v>
                </c:pt>
                <c:pt idx="2">
                  <c:v>121478.05701328977</c:v>
                </c:pt>
                <c:pt idx="3">
                  <c:v>115124.64522932953</c:v>
                </c:pt>
                <c:pt idx="4">
                  <c:v>109894.54493947228</c:v>
                </c:pt>
                <c:pt idx="5">
                  <c:v>105481.30150017014</c:v>
                </c:pt>
                <c:pt idx="6">
                  <c:v>101685.42888098594</c:v>
                </c:pt>
                <c:pt idx="7">
                  <c:v>98370.443110829103</c:v>
                </c:pt>
                <c:pt idx="8">
                  <c:v>95439.224397875951</c:v>
                </c:pt>
                <c:pt idx="9">
                  <c:v>92820.430023430963</c:v>
                </c:pt>
                <c:pt idx="10">
                  <c:v>90460.255440294975</c:v>
                </c:pt>
                <c:pt idx="11">
                  <c:v>88328.589499467591</c:v>
                </c:pt>
                <c:pt idx="12">
                  <c:v>86368.483709225693</c:v>
                </c:pt>
                <c:pt idx="13">
                  <c:v>84567.181301955003</c:v>
                </c:pt>
                <c:pt idx="14">
                  <c:v>82903.519822809772</c:v>
                </c:pt>
                <c:pt idx="15">
                  <c:v>81360.145273411588</c:v>
                </c:pt>
                <c:pt idx="16">
                  <c:v>79922.666815124292</c:v>
                </c:pt>
                <c:pt idx="17">
                  <c:v>78579.03116931676</c:v>
                </c:pt>
                <c:pt idx="18">
                  <c:v>77319.052041864692</c:v>
                </c:pt>
                <c:pt idx="19">
                  <c:v>76134.050970207609</c:v>
                </c:pt>
                <c:pt idx="20">
                  <c:v>75016.579590550216</c:v>
                </c:pt>
                <c:pt idx="21">
                  <c:v>73960.202297471013</c:v>
                </c:pt>
                <c:pt idx="22">
                  <c:v>72959.324311070755</c:v>
                </c:pt>
                <c:pt idx="23">
                  <c:v>72009.05431026782</c:v>
                </c:pt>
                <c:pt idx="24">
                  <c:v>71105.093679498983</c:v>
                </c:pt>
                <c:pt idx="25">
                  <c:v>70243.646460610616</c:v>
                </c:pt>
                <c:pt idx="26">
                  <c:v>69421.34556914086</c:v>
                </c:pt>
                <c:pt idx="27">
                  <c:v>68635.191900945676</c:v>
                </c:pt>
                <c:pt idx="28">
                  <c:v>67882.503739923603</c:v>
                </c:pt>
                <c:pt idx="29">
                  <c:v>67160.874461283107</c:v>
                </c:pt>
                <c:pt idx="30">
                  <c:v>66468.13696345585</c:v>
                </c:pt>
                <c:pt idx="31">
                  <c:v>65802.333594489828</c:v>
                </c:pt>
                <c:pt idx="32">
                  <c:v>65161.69059352429</c:v>
                </c:pt>
                <c:pt idx="33">
                  <c:v>64544.596264509346</c:v>
                </c:pt>
                <c:pt idx="34">
                  <c:v>63949.582252332264</c:v>
                </c:pt>
                <c:pt idx="35">
                  <c:v>63375.307411352573</c:v>
                </c:pt>
                <c:pt idx="36">
                  <c:v>62820.543850991606</c:v>
                </c:pt>
                <c:pt idx="37">
                  <c:v>62284.164818131649</c:v>
                </c:pt>
                <c:pt idx="38">
                  <c:v>61763.094517432713</c:v>
                </c:pt>
                <c:pt idx="39">
                  <c:v>61250.540670315269</c:v>
                </c:pt>
                <c:pt idx="40">
                  <c:v>60742.240357581672</c:v>
                </c:pt>
                <c:pt idx="41">
                  <c:v>60238.158280395168</c:v>
                </c:pt>
                <c:pt idx="42">
                  <c:v>59738.259432852588</c:v>
                </c:pt>
                <c:pt idx="43">
                  <c:v>59242.509099556781</c:v>
                </c:pt>
                <c:pt idx="44">
                  <c:v>58750.872853200795</c:v>
                </c:pt>
                <c:pt idx="45">
                  <c:v>58263.316552181022</c:v>
                </c:pt>
                <c:pt idx="46">
                  <c:v>57779.806338226212</c:v>
                </c:pt>
                <c:pt idx="47">
                  <c:v>57300.308634043038</c:v>
                </c:pt>
                <c:pt idx="48">
                  <c:v>56824.790140986588</c:v>
                </c:pt>
                <c:pt idx="49">
                  <c:v>56353.217836749136</c:v>
                </c:pt>
                <c:pt idx="50">
                  <c:v>55885.558973064704</c:v>
                </c:pt>
                <c:pt idx="51">
                  <c:v>55421.781073434344</c:v>
                </c:pt>
                <c:pt idx="52">
                  <c:v>54961.851930873898</c:v>
                </c:pt>
                <c:pt idx="53">
                  <c:v>54505.739605674149</c:v>
                </c:pt>
                <c:pt idx="54">
                  <c:v>54053.412423184316</c:v>
                </c:pt>
                <c:pt idx="55">
                  <c:v>53604.838971614561</c:v>
                </c:pt>
                <c:pt idx="56">
                  <c:v>53159.988099849317</c:v>
                </c:pt>
                <c:pt idx="57">
                  <c:v>52718.828915287253</c:v>
                </c:pt>
                <c:pt idx="58">
                  <c:v>52281.330781698591</c:v>
                </c:pt>
                <c:pt idx="59">
                  <c:v>51847.463317090755</c:v>
                </c:pt>
                <c:pt idx="60">
                  <c:v>51417.196391605641</c:v>
                </c:pt>
                <c:pt idx="61">
                  <c:v>50990.500125422601</c:v>
                </c:pt>
                <c:pt idx="62">
                  <c:v>50567.344886683917</c:v>
                </c:pt>
                <c:pt idx="63">
                  <c:v>50147.701289440185</c:v>
                </c:pt>
                <c:pt idx="64">
                  <c:v>49731.540191606509</c:v>
                </c:pt>
                <c:pt idx="65">
                  <c:v>49318.832692938602</c:v>
                </c:pt>
                <c:pt idx="66">
                  <c:v>48909.550133027165</c:v>
                </c:pt>
                <c:pt idx="67">
                  <c:v>48503.664089308899</c:v>
                </c:pt>
                <c:pt idx="68">
                  <c:v>48101.146375089949</c:v>
                </c:pt>
                <c:pt idx="69">
                  <c:v>47701.96903758846</c:v>
                </c:pt>
                <c:pt idx="70">
                  <c:v>47306.10435599622</c:v>
                </c:pt>
                <c:pt idx="71">
                  <c:v>46913.5248395503</c:v>
                </c:pt>
                <c:pt idx="72">
                  <c:v>46524.203225628742</c:v>
                </c:pt>
                <c:pt idx="73">
                  <c:v>46138.112477849587</c:v>
                </c:pt>
                <c:pt idx="74">
                  <c:v>45755.225784201466</c:v>
                </c:pt>
                <c:pt idx="75">
                  <c:v>45375.51655517584</c:v>
                </c:pt>
                <c:pt idx="76">
                  <c:v>44998.958421924981</c:v>
                </c:pt>
                <c:pt idx="77">
                  <c:v>44625.525234425812</c:v>
                </c:pt>
                <c:pt idx="78">
                  <c:v>44255.19105966857</c:v>
                </c:pt>
                <c:pt idx="79">
                  <c:v>43887.930179853865</c:v>
                </c:pt>
                <c:pt idx="80">
                  <c:v>43523.717090605496</c:v>
                </c:pt>
                <c:pt idx="81">
                  <c:v>43162.526499202308</c:v>
                </c:pt>
                <c:pt idx="82">
                  <c:v>42804.333322819257</c:v>
                </c:pt>
                <c:pt idx="83">
                  <c:v>42449.112686785069</c:v>
                </c:pt>
                <c:pt idx="84">
                  <c:v>42096.839922858133</c:v>
                </c:pt>
                <c:pt idx="85">
                  <c:v>41747.490567509914</c:v>
                </c:pt>
                <c:pt idx="86">
                  <c:v>41401.040360229104</c:v>
                </c:pt>
                <c:pt idx="87">
                  <c:v>41057.465241833241</c:v>
                </c:pt>
                <c:pt idx="88">
                  <c:v>40716.741352801939</c:v>
                </c:pt>
                <c:pt idx="89">
                  <c:v>40378.845031616758</c:v>
                </c:pt>
                <c:pt idx="90">
                  <c:v>40043.752813118488</c:v>
                </c:pt>
                <c:pt idx="91">
                  <c:v>39711.441426881109</c:v>
                </c:pt>
                <c:pt idx="92">
                  <c:v>39381.887795591465</c:v>
                </c:pt>
                <c:pt idx="93">
                  <c:v>39055.069033447318</c:v>
                </c:pt>
                <c:pt idx="94">
                  <c:v>38730.962444570236</c:v>
                </c:pt>
                <c:pt idx="95">
                  <c:v>38409.545521427746</c:v>
                </c:pt>
                <c:pt idx="96">
                  <c:v>38090.795943271958</c:v>
                </c:pt>
                <c:pt idx="97">
                  <c:v>37774.691574586614</c:v>
                </c:pt>
                <c:pt idx="98">
                  <c:v>37461.210463552336</c:v>
                </c:pt>
                <c:pt idx="99">
                  <c:v>37150.330840521863</c:v>
                </c:pt>
                <c:pt idx="100">
                  <c:v>36842.0311165069</c:v>
                </c:pt>
                <c:pt idx="101">
                  <c:v>36536.289881681623</c:v>
                </c:pt>
                <c:pt idx="102">
                  <c:v>36233.085903892759</c:v>
                </c:pt>
                <c:pt idx="103">
                  <c:v>35932.398127185486</c:v>
                </c:pt>
                <c:pt idx="104">
                  <c:v>35634.205670345116</c:v>
                </c:pt>
                <c:pt idx="105">
                  <c:v>35338.487825440432</c:v>
                </c:pt>
                <c:pt idx="106">
                  <c:v>35045.224056392763</c:v>
                </c:pt>
                <c:pt idx="107">
                  <c:v>34754.393997543375</c:v>
                </c:pt>
                <c:pt idx="108">
                  <c:v>34465.977452245032</c:v>
                </c:pt>
                <c:pt idx="109">
                  <c:v>34179.95439145343</c:v>
                </c:pt>
                <c:pt idx="110">
                  <c:v>33896.304952342005</c:v>
                </c:pt>
                <c:pt idx="111">
                  <c:v>33615.009436919157</c:v>
                </c:pt>
                <c:pt idx="112">
                  <c:v>33336.048310660452</c:v>
                </c:pt>
                <c:pt idx="113">
                  <c:v>33059.402201154087</c:v>
                </c:pt>
                <c:pt idx="114">
                  <c:v>32785.051896753044</c:v>
                </c:pt>
                <c:pt idx="115">
                  <c:v>32512.978345242991</c:v>
                </c:pt>
                <c:pt idx="116">
                  <c:v>32243.162652516807</c:v>
                </c:pt>
                <c:pt idx="117">
                  <c:v>31975.586081266611</c:v>
                </c:pt>
                <c:pt idx="118">
                  <c:v>31710.230049678208</c:v>
                </c:pt>
                <c:pt idx="119">
                  <c:v>31447.076130141373</c:v>
                </c:pt>
                <c:pt idx="120">
                  <c:v>31186.106047974637</c:v>
                </c:pt>
                <c:pt idx="121">
                  <c:v>30927.301680149671</c:v>
                </c:pt>
                <c:pt idx="122">
                  <c:v>30670.645054036828</c:v>
                </c:pt>
                <c:pt idx="123">
                  <c:v>30416.118346156538</c:v>
                </c:pt>
                <c:pt idx="124">
                  <c:v>30163.703880940197</c:v>
                </c:pt>
                <c:pt idx="125">
                  <c:v>29913.384129504822</c:v>
                </c:pt>
                <c:pt idx="126">
                  <c:v>29665.14170843305</c:v>
                </c:pt>
                <c:pt idx="127">
                  <c:v>29418.959378568528</c:v>
                </c:pt>
                <c:pt idx="128">
                  <c:v>29174.820043817126</c:v>
                </c:pt>
                <c:pt idx="129">
                  <c:v>28932.706749960147</c:v>
                </c:pt>
                <c:pt idx="130">
                  <c:v>28692.602683476744</c:v>
                </c:pt>
                <c:pt idx="131">
                  <c:v>28454.491170377885</c:v>
                </c:pt>
                <c:pt idx="132">
                  <c:v>28218.355675044946</c:v>
                </c:pt>
                <c:pt idx="133">
                  <c:v>27984.179799085716</c:v>
                </c:pt>
                <c:pt idx="134">
                  <c:v>27751.947280192064</c:v>
                </c:pt>
                <c:pt idx="135">
                  <c:v>27521.641991012562</c:v>
                </c:pt>
                <c:pt idx="136">
                  <c:v>27293.247938031342</c:v>
                </c:pt>
                <c:pt idx="137">
                  <c:v>27066.749260458972</c:v>
                </c:pt>
                <c:pt idx="138">
                  <c:v>26842.130229129583</c:v>
                </c:pt>
                <c:pt idx="139">
                  <c:v>26619.375245408788</c:v>
                </c:pt>
                <c:pt idx="140">
                  <c:v>26398.468840111142</c:v>
                </c:pt>
                <c:pt idx="141">
                  <c:v>26179.395672425504</c:v>
                </c:pt>
                <c:pt idx="142">
                  <c:v>25962.140528848693</c:v>
                </c:pt>
                <c:pt idx="143">
                  <c:v>25746.688322131606</c:v>
                </c:pt>
                <c:pt idx="144">
                  <c:v>25533.024090228242</c:v>
                </c:pt>
                <c:pt idx="145">
                  <c:v>25321.132995258849</c:v>
                </c:pt>
                <c:pt idx="146">
                  <c:v>25111.000322478882</c:v>
                </c:pt>
                <c:pt idx="147">
                  <c:v>24902.611479257495</c:v>
                </c:pt>
                <c:pt idx="148">
                  <c:v>24695.95199406354</c:v>
                </c:pt>
                <c:pt idx="149">
                  <c:v>24491.007515460264</c:v>
                </c:pt>
                <c:pt idx="150">
                  <c:v>24287.763811110377</c:v>
                </c:pt>
                <c:pt idx="151">
                  <c:v>24086.206766786134</c:v>
                </c:pt>
                <c:pt idx="152">
                  <c:v>23886.32238538895</c:v>
                </c:pt>
                <c:pt idx="153">
                  <c:v>23688.096785979378</c:v>
                </c:pt>
                <c:pt idx="154">
                  <c:v>23491.516202810453</c:v>
                </c:pt>
                <c:pt idx="155">
                  <c:v>23296.566984374273</c:v>
                </c:pt>
                <c:pt idx="156">
                  <c:v>23103.235592451954</c:v>
                </c:pt>
                <c:pt idx="157">
                  <c:v>22911.508601175163</c:v>
                </c:pt>
                <c:pt idx="158">
                  <c:v>22721.37269609225</c:v>
                </c:pt>
                <c:pt idx="159">
                  <c:v>22532.814673244331</c:v>
                </c:pt>
                <c:pt idx="160">
                  <c:v>22345.821438248448</c:v>
                </c:pt>
                <c:pt idx="161">
                  <c:v>22160.38000538859</c:v>
                </c:pt>
                <c:pt idx="162">
                  <c:v>21976.477496712552</c:v>
                </c:pt>
                <c:pt idx="163">
                  <c:v>21794.101141138755</c:v>
                </c:pt>
                <c:pt idx="164">
                  <c:v>21613.238273570114</c:v>
                </c:pt>
                <c:pt idx="165">
                  <c:v>21433.876334011231</c:v>
                </c:pt>
                <c:pt idx="166">
                  <c:v>21256.002866700972</c:v>
                </c:pt>
                <c:pt idx="167">
                  <c:v>21079.605519242941</c:v>
                </c:pt>
                <c:pt idx="168">
                  <c:v>20904.672041750917</c:v>
                </c:pt>
                <c:pt idx="169">
                  <c:v>20731.190285995937</c:v>
                </c:pt>
                <c:pt idx="170">
                  <c:v>20559.148204564623</c:v>
                </c:pt>
                <c:pt idx="171">
                  <c:v>20388.533850021216</c:v>
                </c:pt>
                <c:pt idx="172">
                  <c:v>20219.335374077495</c:v>
                </c:pt>
                <c:pt idx="173">
                  <c:v>20051.541026771458</c:v>
                </c:pt>
                <c:pt idx="174">
                  <c:v>19885.139155650515</c:v>
                </c:pt>
                <c:pt idx="175">
                  <c:v>19720.118204962619</c:v>
                </c:pt>
                <c:pt idx="176">
                  <c:v>19556.466714853173</c:v>
                </c:pt>
                <c:pt idx="177">
                  <c:v>19394.173320569025</c:v>
                </c:pt>
                <c:pt idx="178">
                  <c:v>19233.226751670336</c:v>
                </c:pt>
                <c:pt idx="179">
                  <c:v>19073.615831248266</c:v>
                </c:pt>
                <c:pt idx="180">
                  <c:v>18915.329475146391</c:v>
                </c:pt>
                <c:pt idx="181">
                  <c:v>18758.356691192934</c:v>
                </c:pt>
                <c:pt idx="182">
                  <c:v>18602.686578437126</c:v>
                </c:pt>
                <c:pt idx="183">
                  <c:v>18448.308326391812</c:v>
                </c:pt>
                <c:pt idx="184">
                  <c:v>18295.211214283103</c:v>
                </c:pt>
                <c:pt idx="185">
                  <c:v>18143.38461030586</c:v>
                </c:pt>
                <c:pt idx="186">
                  <c:v>17992.81797088456</c:v>
                </c:pt>
                <c:pt idx="187">
                  <c:v>17843.500839942455</c:v>
                </c:pt>
                <c:pt idx="188">
                  <c:v>17695.42284817369</c:v>
                </c:pt>
                <c:pt idx="189">
                  <c:v>17548.573712325313</c:v>
                </c:pt>
                <c:pt idx="190">
                  <c:v>17402.943234481842</c:v>
                </c:pt>
                <c:pt idx="191">
                  <c:v>17258.521301356432</c:v>
                </c:pt>
                <c:pt idx="192">
                  <c:v>17115.297883590789</c:v>
                </c:pt>
                <c:pt idx="193">
                  <c:v>16973.263035056309</c:v>
                </c:pt>
                <c:pt idx="194">
                  <c:v>16832.4068921652</c:v>
                </c:pt>
                <c:pt idx="195">
                  <c:v>16692.719673183678</c:v>
                </c:pt>
                <c:pt idx="196">
                  <c:v>16554.191677554689</c:v>
                </c:pt>
                <c:pt idx="197">
                  <c:v>16416.813285222754</c:v>
                </c:pt>
                <c:pt idx="198">
                  <c:v>16280.574955966234</c:v>
                </c:pt>
                <c:pt idx="199">
                  <c:v>16145.467228735874</c:v>
                </c:pt>
                <c:pt idx="200">
                  <c:v>16011.480720996215</c:v>
                </c:pt>
                <c:pt idx="201">
                  <c:v>15878.606128074087</c:v>
                </c:pt>
                <c:pt idx="202">
                  <c:v>15746.834222514986</c:v>
                </c:pt>
                <c:pt idx="203">
                  <c:v>15616.155853437991</c:v>
                </c:pt>
                <c:pt idx="204">
                  <c:v>15486.561945904605</c:v>
                </c:pt>
                <c:pt idx="205">
                  <c:v>15358.043500285714</c:v>
                </c:pt>
                <c:pt idx="206">
                  <c:v>15230.591591637274</c:v>
                </c:pt>
                <c:pt idx="207">
                  <c:v>15104.197369081607</c:v>
                </c:pt>
                <c:pt idx="208">
                  <c:v>14978.852055190961</c:v>
                </c:pt>
                <c:pt idx="209">
                  <c:v>14854.546945379405</c:v>
                </c:pt>
                <c:pt idx="210">
                  <c:v>14731.273407297607</c:v>
                </c:pt>
                <c:pt idx="211">
                  <c:v>14609.022880233642</c:v>
                </c:pt>
                <c:pt idx="212">
                  <c:v>14487.786874518575</c:v>
                </c:pt>
                <c:pt idx="213">
                  <c:v>14367.556970936612</c:v>
                </c:pt>
                <c:pt idx="214">
                  <c:v>14248.324820140642</c:v>
                </c:pt>
                <c:pt idx="215">
                  <c:v>14130.082142071949</c:v>
                </c:pt>
                <c:pt idx="216">
                  <c:v>14012.820725386337</c:v>
                </c:pt>
                <c:pt idx="217">
                  <c:v>13896.532426882348</c:v>
                </c:pt>
                <c:pt idx="218">
                  <c:v>13781.209170937367</c:v>
                </c:pt>
                <c:pt idx="219">
                  <c:v>13666.842948945381</c:v>
                </c:pt>
                <c:pt idx="220">
                  <c:v>13553.425818761592</c:v>
                </c:pt>
                <c:pt idx="221">
                  <c:v>13440.94990415099</c:v>
                </c:pt>
                <c:pt idx="222">
                  <c:v>13329.407394240838</c:v>
                </c:pt>
                <c:pt idx="223">
                  <c:v>13218.790542978795</c:v>
                </c:pt>
                <c:pt idx="224">
                  <c:v>13109.091668594763</c:v>
                </c:pt>
                <c:pt idx="225">
                  <c:v>13000.303153066883</c:v>
                </c:pt>
                <c:pt idx="226">
                  <c:v>12892.417441593763</c:v>
                </c:pt>
                <c:pt idx="227">
                  <c:v>12785.427042068373</c:v>
                </c:pt>
                <c:pt idx="228">
                  <c:v>12679.324524559403</c:v>
                </c:pt>
                <c:pt idx="229">
                  <c:v>12574.102520793251</c:v>
                </c:pt>
                <c:pt idx="230">
                  <c:v>12469.753723644522</c:v>
                </c:pt>
                <c:pt idx="231">
                  <c:v>12366.270886626531</c:v>
                </c:pt>
                <c:pt idx="232">
                  <c:v>12263.646823390103</c:v>
                </c:pt>
                <c:pt idx="233">
                  <c:v>12161.874407222582</c:v>
                </c:pt>
                <c:pt idx="234">
                  <c:v>12060.946570554324</c:v>
                </c:pt>
                <c:pt idx="235">
                  <c:v>11960.856304467254</c:v>
                </c:pt>
                <c:pt idx="236">
                  <c:v>11861.596658207996</c:v>
                </c:pt>
                <c:pt idx="237">
                  <c:v>11763.160738705779</c:v>
                </c:pt>
                <c:pt idx="238">
                  <c:v>11665.541710093459</c:v>
                </c:pt>
                <c:pt idx="239">
                  <c:v>11568.732793232268</c:v>
                </c:pt>
                <c:pt idx="240">
                  <c:v>11472.727265242185</c:v>
                </c:pt>
                <c:pt idx="241">
                  <c:v>11377.518459033954</c:v>
                </c:pt>
                <c:pt idx="242">
                  <c:v>11283.099762846712</c:v>
                </c:pt>
                <c:pt idx="243">
                  <c:v>11189.46461978853</c:v>
                </c:pt>
                <c:pt idx="244">
                  <c:v>11096.606527381304</c:v>
                </c:pt>
                <c:pt idx="245">
                  <c:v>11004.519037108972</c:v>
                </c:pt>
                <c:pt idx="246">
                  <c:v>10913.195753970098</c:v>
                </c:pt>
                <c:pt idx="247">
                  <c:v>10822.63033603314</c:v>
                </c:pt>
                <c:pt idx="248">
                  <c:v>10732.816493996925</c:v>
                </c:pt>
                <c:pt idx="249">
                  <c:v>10643.747990752563</c:v>
                </c:pt>
                <c:pt idx="250">
                  <c:v>10555.418640951602</c:v>
                </c:pt>
                <c:pt idx="251">
                  <c:v>10467.82231057625</c:v>
                </c:pt>
                <c:pt idx="252">
                  <c:v>10380.952916512504</c:v>
                </c:pt>
                <c:pt idx="253">
                  <c:v>10294.804426128898</c:v>
                </c:pt>
                <c:pt idx="254">
                  <c:v>10209.370856856476</c:v>
                </c:pt>
                <c:pt idx="255">
                  <c:v>10124.646275774181</c:v>
                </c:pt>
                <c:pt idx="256">
                  <c:v>10040.62479919651</c:v>
                </c:pt>
                <c:pt idx="257">
                  <c:v>9957.3005922651428</c:v>
                </c:pt>
                <c:pt idx="258">
                  <c:v>9874.6678685432289</c:v>
                </c:pt>
                <c:pt idx="259">
                  <c:v>9792.7208896138709</c:v>
                </c:pt>
                <c:pt idx="260">
                  <c:v>9711.4539646818885</c:v>
                </c:pt>
                <c:pt idx="261">
                  <c:v>9630.8614501779011</c:v>
                </c:pt>
                <c:pt idx="262">
                  <c:v>9550.9377493673728</c:v>
                </c:pt>
                <c:pt idx="263">
                  <c:v>9471.6773119611134</c:v>
                </c:pt>
                <c:pt idx="264">
                  <c:v>9393.074633730148</c:v>
                </c:pt>
                <c:pt idx="265">
                  <c:v>9315.1242561234776</c:v>
                </c:pt>
                <c:pt idx="266">
                  <c:v>9237.8207658896008</c:v>
                </c:pt>
                <c:pt idx="267">
                  <c:v>9161.1587946988438</c:v>
                </c:pt>
                <c:pt idx="268">
                  <c:v>9085.13301877296</c:v>
                </c:pt>
                <c:pt idx="269">
                  <c:v>9009.7381585132935</c:v>
                </c:pt>
                <c:pt idx="270">
                  <c:v>8934.9689781353591</c:v>
                </c:pt>
                <c:pt idx="271">
                  <c:v>8860.8202853050934</c:v>
                </c:pt>
                <c:pt idx="272">
                  <c:v>8787.2869307778001</c:v>
                </c:pt>
                <c:pt idx="273">
                  <c:v>8714.3638080410474</c:v>
                </c:pt>
                <c:pt idx="274">
                  <c:v>8642.04585295984</c:v>
                </c:pt>
                <c:pt idx="275">
                  <c:v>8570.3280434247026</c:v>
                </c:pt>
                <c:pt idx="276">
                  <c:v>8499.2053990035038</c:v>
                </c:pt>
                <c:pt idx="277">
                  <c:v>8428.6729805949344</c:v>
                </c:pt>
                <c:pt idx="278">
                  <c:v>8358.725890086349</c:v>
                </c:pt>
                <c:pt idx="279">
                  <c:v>8289.359270012852</c:v>
                </c:pt>
                <c:pt idx="280">
                  <c:v>8220.5683032197066</c:v>
                </c:pt>
                <c:pt idx="281">
                  <c:v>8152.3482125291112</c:v>
                </c:pt>
                <c:pt idx="282">
                  <c:v>8084.6942604073702</c:v>
                </c:pt>
                <c:pt idx="283">
                  <c:v>8017.6017486360324</c:v>
                </c:pt>
                <c:pt idx="284">
                  <c:v>7951.0660179861334</c:v>
                </c:pt>
                <c:pt idx="285">
                  <c:v>7885.0824478938885</c:v>
                </c:pt>
                <c:pt idx="286">
                  <c:v>7819.6464561404428</c:v>
                </c:pt>
                <c:pt idx="287">
                  <c:v>7754.7534985334805</c:v>
                </c:pt>
                <c:pt idx="288">
                  <c:v>7690.3990685915405</c:v>
                </c:pt>
                <c:pt idx="289">
                  <c:v>7626.5786972310261</c:v>
                </c:pt>
                <c:pt idx="290">
                  <c:v>7563.2879524561286</c:v>
                </c:pt>
                <c:pt idx="291">
                  <c:v>7500.5224390508156</c:v>
                </c:pt>
                <c:pt idx="292">
                  <c:v>7438.2777982735288</c:v>
                </c:pt>
                <c:pt idx="293">
                  <c:v>7376.5497075548883</c:v>
                </c:pt>
                <c:pt idx="294">
                  <c:v>7315.3338801971613</c:v>
                </c:pt>
                <c:pt idx="295">
                  <c:v>7254.6260650765335</c:v>
                </c:pt>
                <c:pt idx="296">
                  <c:v>7194.4220463480806</c:v>
                </c:pt>
                <c:pt idx="297">
                  <c:v>7134.7176431529197</c:v>
                </c:pt>
                <c:pt idx="298">
                  <c:v>7075.5087093281645</c:v>
                </c:pt>
                <c:pt idx="299">
                  <c:v>7016.7911331184341</c:v>
                </c:pt>
                <c:pt idx="300">
                  <c:v>6958.5608368904805</c:v>
                </c:pt>
                <c:pt idx="301">
                  <c:v>6900.8137768506149</c:v>
                </c:pt>
                <c:pt idx="302">
                  <c:v>6843.5459427628657</c:v>
                </c:pt>
                <c:pt idx="303">
                  <c:v>6786.7533576714904</c:v>
                </c:pt>
                <c:pt idx="304">
                  <c:v>6730.4320776240129</c:v>
                </c:pt>
                <c:pt idx="305">
                  <c:v>6674.5781913978872</c:v>
                </c:pt>
                <c:pt idx="306">
                  <c:v>6619.1878202286225</c:v>
                </c:pt>
                <c:pt idx="307">
                  <c:v>6564.2571175401845</c:v>
                </c:pt>
                <c:pt idx="308">
                  <c:v>6509.7822686785166</c:v>
                </c:pt>
                <c:pt idx="309">
                  <c:v>6455.7594906460945</c:v>
                </c:pt>
                <c:pt idx="310">
                  <c:v>6402.1850318394972</c:v>
                </c:pt>
                <c:pt idx="311">
                  <c:v>6349.0551717884246</c:v>
                </c:pt>
                <c:pt idx="312">
                  <c:v>6296.3662208981459</c:v>
                </c:pt>
                <c:pt idx="313">
                  <c:v>6244.1145201924655</c:v>
                </c:pt>
                <c:pt idx="314">
                  <c:v>6192.2964410600098</c:v>
                </c:pt>
                <c:pt idx="315">
                  <c:v>6140.9083850023835</c:v>
                </c:pt>
                <c:pt idx="316">
                  <c:v>6089.9467833837798</c:v>
                </c:pt>
                <c:pt idx="317">
                  <c:v>6039.4080971836001</c:v>
                </c:pt>
                <c:pt idx="318">
                  <c:v>5989.2888167507344</c:v>
                </c:pt>
                <c:pt idx="319">
                  <c:v>5939.5854615591934</c:v>
                </c:pt>
                <c:pt idx="320">
                  <c:v>5890.2945799673716</c:v>
                </c:pt>
                <c:pt idx="321">
                  <c:v>5841.4127489774146</c:v>
                </c:pt>
                <c:pt idx="322">
                  <c:v>5792.9365739981158</c:v>
                </c:pt>
                <c:pt idx="323">
                  <c:v>5744.8626886089578</c:v>
                </c:pt>
                <c:pt idx="324">
                  <c:v>5697.1877543263308</c:v>
                </c:pt>
                <c:pt idx="325">
                  <c:v>5649.9084603718256</c:v>
                </c:pt>
                <c:pt idx="326">
                  <c:v>5603.0215234419875</c:v>
                </c:pt>
                <c:pt idx="327">
                  <c:v>5556.5236874808616</c:v>
                </c:pt>
                <c:pt idx="328">
                  <c:v>5510.4117234533796</c:v>
                </c:pt>
                <c:pt idx="329">
                  <c:v>5464.6824291211287</c:v>
                </c:pt>
                <c:pt idx="330">
                  <c:v>5419.3326288202998</c:v>
                </c:pt>
                <c:pt idx="331">
                  <c:v>5374.3591732411951</c:v>
                </c:pt>
                <c:pt idx="332">
                  <c:v>5329.7589392088794</c:v>
                </c:pt>
                <c:pt idx="333">
                  <c:v>5285.5288294670436</c:v>
                </c:pt>
                <c:pt idx="334">
                  <c:v>5241.6657724624947</c:v>
                </c:pt>
                <c:pt idx="335">
                  <c:v>5198.1667221320358</c:v>
                </c:pt>
                <c:pt idx="336">
                  <c:v>5155.0286576906929</c:v>
                </c:pt>
                <c:pt idx="337">
                  <c:v>5112.2485834223253</c:v>
                </c:pt>
                <c:pt idx="338">
                  <c:v>5069.82352847118</c:v>
                </c:pt>
                <c:pt idx="339">
                  <c:v>5027.7505466358252</c:v>
                </c:pt>
                <c:pt idx="340">
                  <c:v>4986.0267161646461</c:v>
                </c:pt>
                <c:pt idx="341">
                  <c:v>4944.6491395523717</c:v>
                </c:pt>
                <c:pt idx="342">
                  <c:v>4903.6149433398332</c:v>
                </c:pt>
                <c:pt idx="343">
                  <c:v>4862.9212779133932</c:v>
                </c:pt>
                <c:pt idx="344">
                  <c:v>4822.5653173078172</c:v>
                </c:pt>
                <c:pt idx="345">
                  <c:v>4782.544259009549</c:v>
                </c:pt>
                <c:pt idx="346">
                  <c:v>4742.8553237624847</c:v>
                </c:pt>
                <c:pt idx="347">
                  <c:v>4703.4957553743625</c:v>
                </c:pt>
                <c:pt idx="348">
                  <c:v>4664.4628205262761</c:v>
                </c:pt>
                <c:pt idx="349">
                  <c:v>4625.7538085818642</c:v>
                </c:pt>
                <c:pt idx="350">
                  <c:v>4587.3660313998362</c:v>
                </c:pt>
                <c:pt idx="351">
                  <c:v>4549.2968231469031</c:v>
                </c:pt>
                <c:pt idx="352">
                  <c:v>4511.5435401126833</c:v>
                </c:pt>
                <c:pt idx="353">
                  <c:v>4474.1035605263733</c:v>
                </c:pt>
                <c:pt idx="354">
                  <c:v>4436.9742843741478</c:v>
                </c:pt>
                <c:pt idx="355">
                  <c:v>4400.1531332193572</c:v>
                </c:pt>
                <c:pt idx="356">
                  <c:v>4363.6375500226259</c:v>
                </c:pt>
                <c:pt idx="357">
                  <c:v>4327.4249989649607</c:v>
                </c:pt>
                <c:pt idx="358">
                  <c:v>4291.5129652712712</c:v>
                </c:pt>
                <c:pt idx="359">
                  <c:v>4255.8989550360729</c:v>
                </c:pt>
                <c:pt idx="360">
                  <c:v>4220.5804950497095</c:v>
                </c:pt>
                <c:pt idx="361">
                  <c:v>4185.5551326271707</c:v>
                </c:pt>
                <c:pt idx="362">
                  <c:v>4150.8204354377349</c:v>
                </c:pt>
                <c:pt idx="363">
                  <c:v>4116.3739913354539</c:v>
                </c:pt>
                <c:pt idx="364">
                  <c:v>4082.213408192426</c:v>
                </c:pt>
                <c:pt idx="365">
                  <c:v>4048.3363137321876</c:v>
                </c:pt>
                <c:pt idx="366">
                  <c:v>4014.7403553650652</c:v>
                </c:pt>
                <c:pt idx="367">
                  <c:v>3981.4232000249876</c:v>
                </c:pt>
                <c:pt idx="368">
                  <c:v>3948.3825340072299</c:v>
                </c:pt>
                <c:pt idx="369">
                  <c:v>3915.6160628077159</c:v>
                </c:pt>
                <c:pt idx="370">
                  <c:v>3883.1215109639274</c:v>
                </c:pt>
                <c:pt idx="371">
                  <c:v>3850.8966218967503</c:v>
                </c:pt>
                <c:pt idx="372">
                  <c:v>3818.9391577537212</c:v>
                </c:pt>
                <c:pt idx="373">
                  <c:v>3787.246899253571</c:v>
                </c:pt>
                <c:pt idx="374">
                  <c:v>3755.8176455323255</c:v>
                </c:pt>
                <c:pt idx="375">
                  <c:v>3724.6492139902912</c:v>
                </c:pt>
                <c:pt idx="376">
                  <c:v>3693.7394401405927</c:v>
                </c:pt>
                <c:pt idx="377">
                  <c:v>3663.0861774585996</c:v>
                </c:pt>
                <c:pt idx="378">
                  <c:v>3632.6872972333199</c:v>
                </c:pt>
                <c:pt idx="379">
                  <c:v>3602.5406884191061</c:v>
                </c:pt>
                <c:pt idx="380">
                  <c:v>3572.6442574893372</c:v>
                </c:pt>
                <c:pt idx="381">
                  <c:v>3542.9959282910309</c:v>
                </c:pt>
                <c:pt idx="382">
                  <c:v>3513.5936419004952</c:v>
                </c:pt>
                <c:pt idx="383">
                  <c:v>3484.4353564804856</c:v>
                </c:pt>
                <c:pt idx="384">
                  <c:v>3455.5190471382971</c:v>
                </c:pt>
                <c:pt idx="385">
                  <c:v>3426.8427057853082</c:v>
                </c:pt>
                <c:pt idx="386">
                  <c:v>3398.404340997356</c:v>
                </c:pt>
                <c:pt idx="387">
                  <c:v>3370.2019778766685</c:v>
                </c:pt>
                <c:pt idx="388">
                  <c:v>3342.2336579143694</c:v>
                </c:pt>
                <c:pt idx="389">
                  <c:v>3314.4974388548467</c:v>
                </c:pt>
                <c:pt idx="390">
                  <c:v>3286.9913945605958</c:v>
                </c:pt>
                <c:pt idx="391">
                  <c:v>3259.7136148786117</c:v>
                </c:pt>
                <c:pt idx="392">
                  <c:v>3232.66220550767</c:v>
                </c:pt>
                <c:pt idx="393">
                  <c:v>3205.8352878667988</c:v>
                </c:pt>
                <c:pt idx="394">
                  <c:v>3179.2309989648406</c:v>
                </c:pt>
                <c:pt idx="395">
                  <c:v>3152.8474912710017</c:v>
                </c:pt>
                <c:pt idx="396">
                  <c:v>3126.6829325866966</c:v>
                </c:pt>
                <c:pt idx="397">
                  <c:v>3100.7355059181232</c:v>
                </c:pt>
                <c:pt idx="398">
                  <c:v>3075.0034093502359</c:v>
                </c:pt>
                <c:pt idx="399">
                  <c:v>3049.484855921602</c:v>
                </c:pt>
                <c:pt idx="400">
                  <c:v>3024.1780735001412</c:v>
                </c:pt>
                <c:pt idx="401">
                  <c:v>2999.0813046602138</c:v>
                </c:pt>
                <c:pt idx="402">
                  <c:v>2974.1928065606453</c:v>
                </c:pt>
                <c:pt idx="403">
                  <c:v>2949.5108508234212</c:v>
                </c:pt>
                <c:pt idx="404">
                  <c:v>2925.0337234139961</c:v>
                </c:pt>
                <c:pt idx="405">
                  <c:v>2900.7597245219627</c:v>
                </c:pt>
                <c:pt idx="406">
                  <c:v>2876.6871684432281</c:v>
                </c:pt>
                <c:pt idx="407">
                  <c:v>2852.8143834628095</c:v>
                </c:pt>
                <c:pt idx="408">
                  <c:v>2829.1397117388301</c:v>
                </c:pt>
                <c:pt idx="409">
                  <c:v>2805.6615091873896</c:v>
                </c:pt>
                <c:pt idx="410">
                  <c:v>2782.3781453682718</c:v>
                </c:pt>
                <c:pt idx="411">
                  <c:v>2759.2880033718416</c:v>
                </c:pt>
                <c:pt idx="412">
                  <c:v>2736.3894797068274</c:v>
                </c:pt>
                <c:pt idx="413">
                  <c:v>2713.680984188672</c:v>
                </c:pt>
                <c:pt idx="414">
                  <c:v>2691.1609398294427</c:v>
                </c:pt>
                <c:pt idx="415">
                  <c:v>2668.8277827281026</c:v>
                </c:pt>
                <c:pt idx="416">
                  <c:v>2646.6799619620306</c:v>
                </c:pt>
                <c:pt idx="417">
                  <c:v>2624.7159394791606</c:v>
                </c:pt>
                <c:pt idx="418">
                  <c:v>2602.9341899913179</c:v>
                </c:pt>
                <c:pt idx="419">
                  <c:v>2581.3332008683324</c:v>
                </c:pt>
                <c:pt idx="420">
                  <c:v>2559.9114720327739</c:v>
                </c:pt>
                <c:pt idx="421">
                  <c:v>2538.6675158559879</c:v>
                </c:pt>
                <c:pt idx="422">
                  <c:v>2517.5998570546981</c:v>
                </c:pt>
                <c:pt idx="423">
                  <c:v>2496.7070325886011</c:v>
                </c:pt>
                <c:pt idx="424">
                  <c:v>2475.9875915586799</c:v>
                </c:pt>
                <c:pt idx="425">
                  <c:v>2455.4400951065641</c:v>
                </c:pt>
                <c:pt idx="426">
                  <c:v>2435.0631163145044</c:v>
                </c:pt>
                <c:pt idx="427">
                  <c:v>2414.8552401063416</c:v>
                </c:pt>
                <c:pt idx="428">
                  <c:v>2394.8150631492481</c:v>
                </c:pt>
                <c:pt idx="429">
                  <c:v>2374.9411937561454</c:v>
                </c:pt>
                <c:pt idx="430">
                  <c:v>2355.2322517892662</c:v>
                </c:pt>
                <c:pt idx="431">
                  <c:v>2335.6868685641816</c:v>
                </c:pt>
                <c:pt idx="432">
                  <c:v>2316.3036867547607</c:v>
                </c:pt>
                <c:pt idx="433">
                  <c:v>2297.0813602989138</c:v>
                </c:pt>
                <c:pt idx="434">
                  <c:v>2278.0185543050566</c:v>
                </c:pt>
                <c:pt idx="435">
                  <c:v>2259.113944959669</c:v>
                </c:pt>
                <c:pt idx="436">
                  <c:v>2240.3662194350595</c:v>
                </c:pt>
                <c:pt idx="437">
                  <c:v>2221.7740757982187</c:v>
                </c:pt>
                <c:pt idx="438">
                  <c:v>2203.3362229206082</c:v>
                </c:pt>
                <c:pt idx="439">
                  <c:v>2185.0513803884187</c:v>
                </c:pt>
                <c:pt idx="440">
                  <c:v>2166.9182784135496</c:v>
                </c:pt>
                <c:pt idx="441">
                  <c:v>2148.9356577455283</c:v>
                </c:pt>
                <c:pt idx="442">
                  <c:v>2131.1022695840493</c:v>
                </c:pt>
                <c:pt idx="443">
                  <c:v>2113.4168754921366</c:v>
                </c:pt>
                <c:pt idx="444">
                  <c:v>2095.8782473103442</c:v>
                </c:pt>
                <c:pt idx="445">
                  <c:v>2078.4851670713738</c:v>
                </c:pt>
                <c:pt idx="446">
                  <c:v>2061.2364269154154</c:v>
                </c:pt>
                <c:pt idx="447">
                  <c:v>2044.1308290063735</c:v>
                </c:pt>
                <c:pt idx="448">
                  <c:v>2027.1671854485592</c:v>
                </c:pt>
                <c:pt idx="449">
                  <c:v>2010.344318204473</c:v>
                </c:pt>
                <c:pt idx="450">
                  <c:v>1993.6610590125856</c:v>
                </c:pt>
                <c:pt idx="451">
                  <c:v>1977.1162493065749</c:v>
                </c:pt>
                <c:pt idx="452">
                  <c:v>1960.7087401346646</c:v>
                </c:pt>
                <c:pt idx="453">
                  <c:v>1944.4373920798726</c:v>
                </c:pt>
                <c:pt idx="454">
                  <c:v>1928.3010751809845</c:v>
                </c:pt>
                <c:pt idx="455">
                  <c:v>1912.2986688539181</c:v>
                </c:pt>
                <c:pt idx="456">
                  <c:v>1896.4290618140215</c:v>
                </c:pt>
                <c:pt idx="457">
                  <c:v>1880.6911519989146</c:v>
                </c:pt>
                <c:pt idx="458">
                  <c:v>1865.0838464918018</c:v>
                </c:pt>
                <c:pt idx="459">
                  <c:v>1849.6060614458174</c:v>
                </c:pt>
                <c:pt idx="460">
                  <c:v>1834.2567220085064</c:v>
                </c:pt>
                <c:pt idx="461">
                  <c:v>1819.0347622473901</c:v>
                </c:pt>
                <c:pt idx="462">
                  <c:v>1803.9391250757951</c:v>
                </c:pt>
                <c:pt idx="463">
                  <c:v>1788.9687621795108</c:v>
                </c:pt>
                <c:pt idx="464">
                  <c:v>1774.1226339439927</c:v>
                </c:pt>
                <c:pt idx="465">
                  <c:v>1759.3997093821363</c:v>
                </c:pt>
                <c:pt idx="466">
                  <c:v>1744.7989660627254</c:v>
                </c:pt>
                <c:pt idx="467">
                  <c:v>1730.3193900393746</c:v>
                </c:pt>
                <c:pt idx="468">
                  <c:v>1715.9599757801718</c:v>
                </c:pt>
                <c:pt idx="469">
                  <c:v>1701.7197260977614</c:v>
                </c:pt>
                <c:pt idx="470">
                  <c:v>1687.5976520802333</c:v>
                </c:pt>
                <c:pt idx="471">
                  <c:v>1673.5927730222961</c:v>
                </c:pt>
                <c:pt idx="472">
                  <c:v>1659.7041163572817</c:v>
                </c:pt>
                <c:pt idx="473">
                  <c:v>1645.930717589591</c:v>
                </c:pt>
                <c:pt idx="474">
                  <c:v>1632.2716202276315</c:v>
                </c:pt>
                <c:pt idx="475">
                  <c:v>1618.7258757174839</c:v>
                </c:pt>
                <c:pt idx="476">
                  <c:v>1605.2925433770329</c:v>
                </c:pt>
                <c:pt idx="477">
                  <c:v>1591.9706903305419</c:v>
                </c:pt>
                <c:pt idx="478">
                  <c:v>1578.7593914440051</c:v>
                </c:pt>
                <c:pt idx="479">
                  <c:v>1565.6577292607847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80800"/>
        <c:axId val="55982720"/>
      </c:scatterChart>
      <c:valAx>
        <c:axId val="55980800"/>
        <c:scaling>
          <c:orientation val="minMax"/>
          <c:max val="5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Courier New"/>
                    <a:ea typeface="Courier New"/>
                    <a:cs typeface="Courier New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0355873879361346"/>
              <c:y val="0.918848203044911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982720"/>
        <c:crosses val="autoZero"/>
        <c:crossBetween val="midCat"/>
      </c:valAx>
      <c:valAx>
        <c:axId val="55982720"/>
        <c:scaling>
          <c:logBase val="10"/>
          <c:orientation val="minMax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Courier New"/>
                    <a:ea typeface="Courier New"/>
                    <a:cs typeface="Courier New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1.7793577280455178E-2"/>
              <c:y val="0.390052334897331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980800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060500193118012"/>
          <c:y val="6.0209425432085246E-2"/>
          <c:w val="0.24911031530159669"/>
          <c:h val="0.103403098889314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Courier New"/>
              <a:ea typeface="Courier New"/>
              <a:cs typeface="Courier New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Courier New"/>
          <a:ea typeface="Courier New"/>
          <a:cs typeface="Courier New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zoomScale="73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</xdr:colOff>
      <xdr:row>5</xdr:row>
      <xdr:rowOff>68580</xdr:rowOff>
    </xdr:from>
    <xdr:to>
      <xdr:col>18</xdr:col>
      <xdr:colOff>312420</xdr:colOff>
      <xdr:row>30</xdr:row>
      <xdr:rowOff>45720</xdr:rowOff>
    </xdr:to>
    <xdr:graphicFrame macro="">
      <xdr:nvGraphicFramePr>
        <xdr:cNvPr id="102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6</xdr:row>
          <xdr:rowOff>0</xdr:rowOff>
        </xdr:from>
        <xdr:to>
          <xdr:col>8</xdr:col>
          <xdr:colOff>628650</xdr:colOff>
          <xdr:row>7</xdr:row>
          <xdr:rowOff>76200</xdr:rowOff>
        </xdr:to>
        <xdr:sp macro="" textlink="">
          <xdr:nvSpPr>
            <xdr:cNvPr id="2" name="ComboBox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3</xdr:row>
          <xdr:rowOff>0</xdr:rowOff>
        </xdr:from>
        <xdr:to>
          <xdr:col>11</xdr:col>
          <xdr:colOff>66675</xdr:colOff>
          <xdr:row>4</xdr:row>
          <xdr:rowOff>76200</xdr:rowOff>
        </xdr:to>
        <xdr:sp macro="" textlink="">
          <xdr:nvSpPr>
            <xdr:cNvPr id="1028" name="Combo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24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Y37"/>
  <sheetViews>
    <sheetView tabSelected="1" workbookViewId="0">
      <selection activeCell="M35" sqref="M35"/>
    </sheetView>
  </sheetViews>
  <sheetFormatPr defaultColWidth="9" defaultRowHeight="12.75" x14ac:dyDescent="0.2"/>
  <cols>
    <col min="1" max="1" width="9" style="2"/>
    <col min="2" max="2" width="9" style="2" customWidth="1"/>
    <col min="3" max="3" width="9.875" style="2" customWidth="1"/>
    <col min="4" max="4" width="9.625" style="2" customWidth="1"/>
    <col min="5" max="5" width="12" style="2" customWidth="1"/>
    <col min="6" max="6" width="8.25" style="2" customWidth="1"/>
    <col min="7" max="7" width="8.625" style="2" customWidth="1"/>
    <col min="8" max="8" width="12.375" style="2" bestFit="1" customWidth="1"/>
    <col min="9" max="9" width="13.375" style="2" customWidth="1"/>
    <col min="10" max="10" width="12.625" style="2" customWidth="1"/>
    <col min="11" max="16384" width="9" style="2"/>
  </cols>
  <sheetData>
    <row r="1" spans="1:25" ht="20.25" x14ac:dyDescent="0.3">
      <c r="A1" s="1" t="s">
        <v>16</v>
      </c>
    </row>
    <row r="4" spans="1:25" x14ac:dyDescent="0.2">
      <c r="C4" s="3" t="s">
        <v>2</v>
      </c>
      <c r="D4" s="43">
        <v>4811.114751735191</v>
      </c>
      <c r="E4" s="2" t="s">
        <v>7</v>
      </c>
      <c r="I4" s="54" t="s">
        <v>39</v>
      </c>
      <c r="V4" s="54" t="s">
        <v>36</v>
      </c>
      <c r="W4" s="2" t="s">
        <v>38</v>
      </c>
    </row>
    <row r="5" spans="1:25" x14ac:dyDescent="0.2">
      <c r="C5" s="3" t="s">
        <v>3</v>
      </c>
      <c r="D5" s="44">
        <v>1.1927186655458444</v>
      </c>
      <c r="E5" s="2" t="s">
        <v>18</v>
      </c>
      <c r="W5" s="2">
        <f>MATCH(W4,Y5:Y6,0)</f>
        <v>2</v>
      </c>
      <c r="Y5" s="2" t="s">
        <v>37</v>
      </c>
    </row>
    <row r="6" spans="1:25" x14ac:dyDescent="0.2">
      <c r="C6" s="3" t="s">
        <v>4</v>
      </c>
      <c r="D6" s="44">
        <v>2.8806404974456941</v>
      </c>
      <c r="V6" s="54"/>
      <c r="Y6" s="2" t="s">
        <v>38</v>
      </c>
    </row>
    <row r="7" spans="1:25" x14ac:dyDescent="0.2">
      <c r="G7" s="54" t="s">
        <v>35</v>
      </c>
      <c r="J7" s="39">
        <f>SUM(J10:J33)</f>
        <v>3508908348.8205585</v>
      </c>
    </row>
    <row r="8" spans="1:25" x14ac:dyDescent="0.2">
      <c r="B8" s="49" t="s">
        <v>30</v>
      </c>
      <c r="C8" s="49"/>
      <c r="D8" s="52" t="s">
        <v>31</v>
      </c>
      <c r="E8" s="49"/>
      <c r="F8" s="49"/>
      <c r="G8" s="3"/>
      <c r="H8" s="49" t="s">
        <v>8</v>
      </c>
      <c r="I8" s="49"/>
      <c r="J8" s="8" t="s">
        <v>9</v>
      </c>
      <c r="V8" s="54" t="s">
        <v>43</v>
      </c>
      <c r="W8" s="2" t="s">
        <v>40</v>
      </c>
    </row>
    <row r="9" spans="1:25" x14ac:dyDescent="0.2">
      <c r="A9" s="40" t="s">
        <v>0</v>
      </c>
      <c r="B9" s="8" t="s">
        <v>32</v>
      </c>
      <c r="C9" s="8" t="s">
        <v>29</v>
      </c>
      <c r="D9" s="50" t="s">
        <v>5</v>
      </c>
      <c r="E9" s="8" t="s">
        <v>6</v>
      </c>
      <c r="F9" s="8" t="s">
        <v>32</v>
      </c>
      <c r="G9" s="8" t="s">
        <v>28</v>
      </c>
      <c r="H9" s="8" t="s">
        <v>32</v>
      </c>
      <c r="I9" s="8" t="s">
        <v>34</v>
      </c>
      <c r="J9" s="8" t="s">
        <v>33</v>
      </c>
      <c r="W9" s="2">
        <f>MATCH(W8,Y9:Y11,0)</f>
        <v>1</v>
      </c>
      <c r="Y9" s="2" t="s">
        <v>40</v>
      </c>
    </row>
    <row r="10" spans="1:25" x14ac:dyDescent="0.2">
      <c r="A10" s="2">
        <v>1</v>
      </c>
      <c r="B10" s="46">
        <v>141098.72622450476</v>
      </c>
      <c r="C10" s="47">
        <f>B10</f>
        <v>141098.72622450476</v>
      </c>
      <c r="D10" s="51">
        <f t="shared" ref="D10:D33" si="0">IF(b=0,Qi*EXP(-A10*Di/12),Qi*(1+b*(Di/12)*A10)^(-1/b))</f>
        <v>4408.4528425491262</v>
      </c>
      <c r="E10" s="37">
        <f t="shared" ref="E10:E33" si="1">IF(b=1,(Qi/(Di/12))*LN(Qi/D10),Qi^b/((1-b)*Di/12)*(Qi^(1-b)-D10^(1-b))*30.4375)</f>
        <v>139964.2797702</v>
      </c>
      <c r="F10" s="41">
        <f>E10</f>
        <v>139964.2797702</v>
      </c>
      <c r="G10" s="45">
        <v>1</v>
      </c>
      <c r="H10" s="53">
        <f>G10*(F10-B10)^2</f>
        <v>1286968.7576846539</v>
      </c>
      <c r="I10" s="53">
        <f>H10</f>
        <v>1286968.7576846539</v>
      </c>
      <c r="J10" s="42">
        <f>H10</f>
        <v>1286968.7576846539</v>
      </c>
      <c r="Y10" s="2" t="s">
        <v>41</v>
      </c>
    </row>
    <row r="11" spans="1:25" x14ac:dyDescent="0.2">
      <c r="A11" s="2">
        <v>2</v>
      </c>
      <c r="B11" s="46">
        <v>165778.33594058317</v>
      </c>
      <c r="C11" s="47">
        <f>B11+C10</f>
        <v>306877.0621650879</v>
      </c>
      <c r="D11" s="51">
        <f t="shared" si="0"/>
        <v>4111.379511051492</v>
      </c>
      <c r="E11" s="37">
        <f t="shared" si="1"/>
        <v>269421.63054547127</v>
      </c>
      <c r="F11" s="37">
        <f>E11-E10</f>
        <v>129457.35077527128</v>
      </c>
      <c r="G11" s="45">
        <v>0</v>
      </c>
      <c r="H11" s="53">
        <f t="shared" ref="H11:H33" si="2">G11*(F11-B11)^2</f>
        <v>0</v>
      </c>
      <c r="I11" s="53">
        <f>I10+H11</f>
        <v>1286968.7576846539</v>
      </c>
      <c r="J11" s="42">
        <f t="shared" ref="J11:J33" si="3">H11</f>
        <v>0</v>
      </c>
      <c r="Y11" s="2" t="s">
        <v>42</v>
      </c>
    </row>
    <row r="12" spans="1:25" x14ac:dyDescent="0.2">
      <c r="A12" s="2">
        <v>3</v>
      </c>
      <c r="B12" s="46">
        <v>157891.22405019356</v>
      </c>
      <c r="C12" s="47">
        <f t="shared" ref="C12:C33" si="4">B12+C11</f>
        <v>464768.28621528146</v>
      </c>
      <c r="D12" s="51">
        <f t="shared" si="0"/>
        <v>3879.4566171069218</v>
      </c>
      <c r="E12" s="37">
        <f t="shared" si="1"/>
        <v>390899.68755876098</v>
      </c>
      <c r="F12" s="37">
        <f t="shared" ref="F12:F33" si="5">E12-E11</f>
        <v>121478.05701328971</v>
      </c>
      <c r="G12" s="45">
        <v>0</v>
      </c>
      <c r="H12" s="53">
        <f t="shared" si="2"/>
        <v>0</v>
      </c>
      <c r="I12" s="53">
        <f t="shared" ref="I12:I33" si="6">I11+H12</f>
        <v>1286968.7576846539</v>
      </c>
      <c r="J12" s="42">
        <f t="shared" si="3"/>
        <v>0</v>
      </c>
    </row>
    <row r="13" spans="1:25" x14ac:dyDescent="0.2">
      <c r="A13" s="2">
        <v>4</v>
      </c>
      <c r="B13" s="46">
        <v>107253.15937997348</v>
      </c>
      <c r="C13" s="47">
        <f t="shared" si="4"/>
        <v>572021.44559525489</v>
      </c>
      <c r="D13" s="51">
        <f t="shared" si="0"/>
        <v>3691.2527753899731</v>
      </c>
      <c r="E13" s="37">
        <f t="shared" si="1"/>
        <v>506024.3327880904</v>
      </c>
      <c r="F13" s="37">
        <f t="shared" si="5"/>
        <v>115124.64522932941</v>
      </c>
      <c r="G13" s="45">
        <v>1</v>
      </c>
      <c r="H13" s="53">
        <f t="shared" si="2"/>
        <v>61960289.476610638</v>
      </c>
      <c r="I13" s="53">
        <f t="shared" si="6"/>
        <v>63247258.234295294</v>
      </c>
      <c r="J13" s="42">
        <f t="shared" si="3"/>
        <v>61960289.476610638</v>
      </c>
    </row>
    <row r="14" spans="1:25" x14ac:dyDescent="0.2">
      <c r="A14" s="2">
        <v>5</v>
      </c>
      <c r="B14" s="46">
        <v>105716.72790509557</v>
      </c>
      <c r="C14" s="47">
        <f t="shared" si="4"/>
        <v>677738.17350035044</v>
      </c>
      <c r="D14" s="51">
        <f t="shared" si="0"/>
        <v>3534.1614024380392</v>
      </c>
      <c r="E14" s="37">
        <f t="shared" si="1"/>
        <v>615918.87772756279</v>
      </c>
      <c r="F14" s="37">
        <f t="shared" si="5"/>
        <v>109894.5449394724</v>
      </c>
      <c r="G14" s="45">
        <v>1</v>
      </c>
      <c r="H14" s="53">
        <f t="shared" si="2"/>
        <v>17454155.172729202</v>
      </c>
      <c r="I14" s="53">
        <f t="shared" si="6"/>
        <v>80701413.407024503</v>
      </c>
      <c r="J14" s="42">
        <f t="shared" si="3"/>
        <v>17454155.172729202</v>
      </c>
    </row>
    <row r="15" spans="1:25" x14ac:dyDescent="0.2">
      <c r="A15" s="2">
        <v>6</v>
      </c>
      <c r="B15" s="46">
        <v>130643.33271941777</v>
      </c>
      <c r="C15" s="47">
        <f t="shared" si="4"/>
        <v>808381.5062197682</v>
      </c>
      <c r="D15" s="51">
        <f t="shared" si="0"/>
        <v>3400.1956164610538</v>
      </c>
      <c r="E15" s="37">
        <f t="shared" si="1"/>
        <v>721400.17922773294</v>
      </c>
      <c r="F15" s="37">
        <f t="shared" si="5"/>
        <v>105481.30150017014</v>
      </c>
      <c r="G15" s="45">
        <v>1</v>
      </c>
      <c r="H15" s="53">
        <f t="shared" si="2"/>
        <v>633127815.07839227</v>
      </c>
      <c r="I15" s="53">
        <f t="shared" si="6"/>
        <v>713829228.48541677</v>
      </c>
      <c r="J15" s="42">
        <f t="shared" si="3"/>
        <v>633127815.07839227</v>
      </c>
    </row>
    <row r="16" spans="1:25" x14ac:dyDescent="0.2">
      <c r="A16" s="2">
        <v>7</v>
      </c>
      <c r="B16" s="46">
        <v>92696.639344843803</v>
      </c>
      <c r="C16" s="47">
        <f t="shared" si="4"/>
        <v>901078.145564612</v>
      </c>
      <c r="D16" s="51">
        <f t="shared" si="0"/>
        <v>3284.0055018798053</v>
      </c>
      <c r="E16" s="37">
        <f t="shared" si="1"/>
        <v>823085.60810871876</v>
      </c>
      <c r="F16" s="37">
        <f t="shared" si="5"/>
        <v>101685.42888098583</v>
      </c>
      <c r="G16" s="45">
        <v>1</v>
      </c>
      <c r="H16" s="53">
        <f t="shared" si="2"/>
        <v>80798337.325056329</v>
      </c>
      <c r="I16" s="53">
        <f t="shared" si="6"/>
        <v>794627565.81047308</v>
      </c>
      <c r="J16" s="42">
        <f t="shared" si="3"/>
        <v>80798337.325056329</v>
      </c>
    </row>
    <row r="17" spans="1:10" x14ac:dyDescent="0.2">
      <c r="A17" s="2">
        <v>8</v>
      </c>
      <c r="B17" s="46">
        <v>96317.189758727458</v>
      </c>
      <c r="C17" s="47">
        <f t="shared" si="4"/>
        <v>997395.33532333944</v>
      </c>
      <c r="D17" s="51">
        <f t="shared" si="0"/>
        <v>3181.8484507906351</v>
      </c>
      <c r="E17" s="37">
        <f t="shared" si="1"/>
        <v>921456.05121954775</v>
      </c>
      <c r="F17" s="37">
        <f t="shared" si="5"/>
        <v>98370.443110828986</v>
      </c>
      <c r="G17" s="45">
        <v>1</v>
      </c>
      <c r="H17" s="53">
        <f t="shared" si="2"/>
        <v>4215849.327916163</v>
      </c>
      <c r="I17" s="53">
        <f t="shared" si="6"/>
        <v>798843415.13838923</v>
      </c>
      <c r="J17" s="42">
        <f t="shared" si="3"/>
        <v>4215849.327916163</v>
      </c>
    </row>
    <row r="18" spans="1:10" x14ac:dyDescent="0.2">
      <c r="A18" s="2">
        <v>9</v>
      </c>
      <c r="B18" s="46">
        <v>77393.803669319299</v>
      </c>
      <c r="C18" s="47">
        <f t="shared" si="4"/>
        <v>1074789.1389926588</v>
      </c>
      <c r="D18" s="51">
        <f t="shared" si="0"/>
        <v>3091.013446931845</v>
      </c>
      <c r="E18" s="37">
        <f t="shared" si="1"/>
        <v>1016895.2756174238</v>
      </c>
      <c r="F18" s="37">
        <f t="shared" si="5"/>
        <v>95439.224397876067</v>
      </c>
      <c r="G18" s="45">
        <v>1</v>
      </c>
      <c r="H18" s="53">
        <f t="shared" si="2"/>
        <v>325637209.27062631</v>
      </c>
      <c r="I18" s="53">
        <f t="shared" si="6"/>
        <v>1124480624.4090157</v>
      </c>
      <c r="J18" s="42">
        <f t="shared" si="3"/>
        <v>325637209.27062631</v>
      </c>
    </row>
    <row r="19" spans="1:10" x14ac:dyDescent="0.2">
      <c r="A19" s="2">
        <v>10</v>
      </c>
      <c r="B19" s="46">
        <v>83055.839907543836</v>
      </c>
      <c r="C19" s="47">
        <f t="shared" si="4"/>
        <v>1157844.9789002025</v>
      </c>
      <c r="D19" s="51">
        <f t="shared" si="0"/>
        <v>3009.4797637636493</v>
      </c>
      <c r="E19" s="37">
        <f t="shared" si="1"/>
        <v>1109715.7056408548</v>
      </c>
      <c r="F19" s="37">
        <f t="shared" si="5"/>
        <v>92820.430023430963</v>
      </c>
      <c r="G19" s="45">
        <v>1</v>
      </c>
      <c r="H19" s="53">
        <f t="shared" si="2"/>
        <v>95347220.131280586</v>
      </c>
      <c r="I19" s="53">
        <f t="shared" si="6"/>
        <v>1219827844.5402963</v>
      </c>
      <c r="J19" s="42">
        <f t="shared" si="3"/>
        <v>95347220.131280586</v>
      </c>
    </row>
    <row r="20" spans="1:10" x14ac:dyDescent="0.2">
      <c r="A20" s="2">
        <v>11</v>
      </c>
      <c r="B20" s="46">
        <v>109347.07851356048</v>
      </c>
      <c r="C20" s="47">
        <f t="shared" si="4"/>
        <v>1267192.0574137631</v>
      </c>
      <c r="D20" s="51">
        <f t="shared" si="0"/>
        <v>2935.7047690931631</v>
      </c>
      <c r="E20" s="37">
        <f t="shared" si="1"/>
        <v>1200175.9610811495</v>
      </c>
      <c r="F20" s="37">
        <f t="shared" si="5"/>
        <v>90460.255440294743</v>
      </c>
      <c r="G20" s="45">
        <v>1</v>
      </c>
      <c r="H20" s="53">
        <f t="shared" si="2"/>
        <v>356712085.80084312</v>
      </c>
      <c r="I20" s="53">
        <f t="shared" si="6"/>
        <v>1576539930.3411393</v>
      </c>
      <c r="J20" s="42">
        <f t="shared" si="3"/>
        <v>356712085.80084312</v>
      </c>
    </row>
    <row r="21" spans="1:10" x14ac:dyDescent="0.2">
      <c r="A21" s="2">
        <v>12</v>
      </c>
      <c r="B21" s="46">
        <v>110449.6726420233</v>
      </c>
      <c r="C21" s="47">
        <f t="shared" si="4"/>
        <v>1377641.7300557864</v>
      </c>
      <c r="D21" s="51">
        <f t="shared" si="0"/>
        <v>2868.4866823239367</v>
      </c>
      <c r="E21" s="37">
        <f t="shared" si="1"/>
        <v>1288493.1756310889</v>
      </c>
      <c r="F21" s="37">
        <f t="shared" si="5"/>
        <v>88317.214549939381</v>
      </c>
      <c r="G21" s="45">
        <v>1</v>
      </c>
      <c r="H21" s="53">
        <f t="shared" si="2"/>
        <v>489845701.19785106</v>
      </c>
      <c r="I21" s="53">
        <f t="shared" si="6"/>
        <v>2066385631.5389905</v>
      </c>
      <c r="J21" s="42">
        <f t="shared" si="3"/>
        <v>489845701.19785106</v>
      </c>
    </row>
    <row r="22" spans="1:10" x14ac:dyDescent="0.2">
      <c r="A22" s="2">
        <v>13</v>
      </c>
      <c r="B22" s="46">
        <v>75106.822682828715</v>
      </c>
      <c r="C22" s="47">
        <f t="shared" si="4"/>
        <v>1452748.5527386151</v>
      </c>
      <c r="D22" s="51">
        <f t="shared" si="0"/>
        <v>2806.8727992412028</v>
      </c>
      <c r="E22" s="37">
        <f t="shared" si="1"/>
        <v>1374851.8850310144</v>
      </c>
      <c r="F22" s="37">
        <f t="shared" si="5"/>
        <v>86358.709399925545</v>
      </c>
      <c r="G22" s="45">
        <v>1</v>
      </c>
      <c r="H22" s="53">
        <f t="shared" si="2"/>
        <v>126604954.69438007</v>
      </c>
      <c r="I22" s="53">
        <f t="shared" si="6"/>
        <v>2192990586.2333708</v>
      </c>
      <c r="J22" s="42">
        <f t="shared" si="3"/>
        <v>126604954.69438007</v>
      </c>
    </row>
    <row r="23" spans="1:10" x14ac:dyDescent="0.2">
      <c r="A23" s="2">
        <v>14</v>
      </c>
      <c r="B23" s="46">
        <v>75029.492641663368</v>
      </c>
      <c r="C23" s="47">
        <f t="shared" si="4"/>
        <v>1527778.0453802785</v>
      </c>
      <c r="D23" s="51">
        <f t="shared" si="0"/>
        <v>2750.0963443254027</v>
      </c>
      <c r="E23" s="37">
        <f t="shared" si="1"/>
        <v>1459410.5896946795</v>
      </c>
      <c r="F23" s="37">
        <f t="shared" si="5"/>
        <v>84558.704663665034</v>
      </c>
      <c r="G23" s="45">
        <v>1</v>
      </c>
      <c r="H23" s="53">
        <f t="shared" si="2"/>
        <v>90805881.760261074</v>
      </c>
      <c r="I23" s="53">
        <f t="shared" si="6"/>
        <v>2283796467.9936318</v>
      </c>
      <c r="J23" s="42">
        <f t="shared" si="3"/>
        <v>90805881.760261074</v>
      </c>
    </row>
    <row r="24" spans="1:10" x14ac:dyDescent="0.2">
      <c r="A24" s="2">
        <v>15</v>
      </c>
      <c r="B24" s="46">
        <v>90429.215621320312</v>
      </c>
      <c r="C24" s="47">
        <f t="shared" si="4"/>
        <v>1618207.2610015988</v>
      </c>
      <c r="D24" s="51">
        <f t="shared" si="0"/>
        <v>2697.531933399137</v>
      </c>
      <c r="E24" s="37">
        <f t="shared" si="1"/>
        <v>1542306.6980607747</v>
      </c>
      <c r="F24" s="37">
        <f t="shared" si="5"/>
        <v>82896.108366095228</v>
      </c>
      <c r="G24" s="45">
        <v>1</v>
      </c>
      <c r="H24" s="53">
        <f t="shared" si="2"/>
        <v>56747704.918724805</v>
      </c>
      <c r="I24" s="53">
        <f t="shared" si="6"/>
        <v>2340544172.9123569</v>
      </c>
      <c r="J24" s="42">
        <f t="shared" si="3"/>
        <v>56747704.918724805</v>
      </c>
    </row>
    <row r="25" spans="1:10" x14ac:dyDescent="0.2">
      <c r="A25" s="2">
        <v>16</v>
      </c>
      <c r="B25" s="46">
        <v>93317.037469795032</v>
      </c>
      <c r="C25" s="47">
        <f t="shared" si="4"/>
        <v>1711524.2984713938</v>
      </c>
      <c r="D25" s="51">
        <f t="shared" si="0"/>
        <v>2648.6634753870594</v>
      </c>
      <c r="E25" s="37">
        <f t="shared" si="1"/>
        <v>1623660.3159095517</v>
      </c>
      <c r="F25" s="37">
        <f t="shared" si="5"/>
        <v>81353.617848776979</v>
      </c>
      <c r="G25" s="45">
        <v>1</v>
      </c>
      <c r="H25" s="53">
        <f t="shared" si="2"/>
        <v>143123409.02855971</v>
      </c>
      <c r="I25" s="53">
        <f t="shared" si="6"/>
        <v>2483667581.9409165</v>
      </c>
      <c r="J25" s="42">
        <f t="shared" si="3"/>
        <v>143123409.02855971</v>
      </c>
    </row>
    <row r="26" spans="1:10" x14ac:dyDescent="0.2">
      <c r="A26" s="2">
        <v>17</v>
      </c>
      <c r="B26" s="46">
        <v>87116.795405263736</v>
      </c>
      <c r="C26" s="47">
        <f t="shared" si="4"/>
        <v>1798641.0938766575</v>
      </c>
      <c r="D26" s="51">
        <f t="shared" si="0"/>
        <v>2603.0605934534169</v>
      </c>
      <c r="E26" s="37">
        <f t="shared" si="1"/>
        <v>1703577.196253465</v>
      </c>
      <c r="F26" s="37">
        <f t="shared" si="5"/>
        <v>79916.880343913333</v>
      </c>
      <c r="G26" s="45">
        <v>1</v>
      </c>
      <c r="H26" s="53">
        <f t="shared" si="2"/>
        <v>51838776.890660368</v>
      </c>
      <c r="I26" s="53">
        <f t="shared" si="6"/>
        <v>2535506358.8315768</v>
      </c>
      <c r="J26" s="42">
        <f t="shared" si="3"/>
        <v>51838776.890660368</v>
      </c>
    </row>
    <row r="27" spans="1:10" x14ac:dyDescent="0.2">
      <c r="A27" s="2">
        <v>18</v>
      </c>
      <c r="B27" s="46">
        <v>65082.502127424967</v>
      </c>
      <c r="C27" s="47">
        <f t="shared" si="4"/>
        <v>1863723.5960040826</v>
      </c>
      <c r="D27" s="51">
        <f t="shared" si="0"/>
        <v>2560.3610080841013</v>
      </c>
      <c r="E27" s="37">
        <f t="shared" si="1"/>
        <v>1782151.0675106721</v>
      </c>
      <c r="F27" s="37">
        <f t="shared" si="5"/>
        <v>78573.871257207124</v>
      </c>
      <c r="G27" s="45">
        <v>1</v>
      </c>
      <c r="H27" s="53">
        <f t="shared" si="2"/>
        <v>182017040.99603894</v>
      </c>
      <c r="I27" s="53">
        <f t="shared" si="6"/>
        <v>2717523399.8276157</v>
      </c>
      <c r="J27" s="42">
        <f t="shared" si="3"/>
        <v>182017040.99603894</v>
      </c>
    </row>
    <row r="28" spans="1:10" x14ac:dyDescent="0.2">
      <c r="A28" s="2">
        <v>19</v>
      </c>
      <c r="B28" s="46">
        <v>72029.343841559996</v>
      </c>
      <c r="C28" s="47">
        <f t="shared" si="4"/>
        <v>1935752.9398456425</v>
      </c>
      <c r="D28" s="51">
        <f t="shared" si="0"/>
        <v>2520.2571733121249</v>
      </c>
      <c r="E28" s="37">
        <f t="shared" si="1"/>
        <v>1859465.4937287315</v>
      </c>
      <c r="F28" s="37">
        <f t="shared" si="5"/>
        <v>77314.42621805938</v>
      </c>
      <c r="G28" s="45">
        <v>1</v>
      </c>
      <c r="H28" s="53">
        <f t="shared" si="2"/>
        <v>27932095.726384375</v>
      </c>
      <c r="I28" s="53">
        <f t="shared" si="6"/>
        <v>2745455495.5539999</v>
      </c>
      <c r="J28" s="42">
        <f t="shared" si="3"/>
        <v>27932095.726384375</v>
      </c>
    </row>
    <row r="29" spans="1:10" x14ac:dyDescent="0.2">
      <c r="A29" s="2">
        <v>20</v>
      </c>
      <c r="B29" s="46">
        <v>61926.820547387942</v>
      </c>
      <c r="C29" s="47">
        <f t="shared" si="4"/>
        <v>1997679.7603930305</v>
      </c>
      <c r="D29" s="51">
        <f t="shared" si="0"/>
        <v>2482.485999782577</v>
      </c>
      <c r="E29" s="37">
        <f t="shared" si="1"/>
        <v>1935595.3774668283</v>
      </c>
      <c r="F29" s="37">
        <f t="shared" si="5"/>
        <v>76129.883738096803</v>
      </c>
      <c r="G29" s="45">
        <v>1</v>
      </c>
      <c r="H29" s="53">
        <f t="shared" si="2"/>
        <v>201727003.99926898</v>
      </c>
      <c r="I29" s="53">
        <f t="shared" si="6"/>
        <v>2947182499.5532689</v>
      </c>
      <c r="J29" s="42">
        <f t="shared" si="3"/>
        <v>201727003.99926898</v>
      </c>
    </row>
    <row r="30" spans="1:10" x14ac:dyDescent="0.2">
      <c r="A30" s="2">
        <v>21</v>
      </c>
      <c r="B30" s="46">
        <v>91480.992657779585</v>
      </c>
      <c r="C30" s="47">
        <f t="shared" si="4"/>
        <v>2089160.75305081</v>
      </c>
      <c r="D30" s="51">
        <f t="shared" si="0"/>
        <v>2446.8208532683529</v>
      </c>
      <c r="E30" s="37">
        <f t="shared" si="1"/>
        <v>2010608.1862175975</v>
      </c>
      <c r="F30" s="37">
        <f t="shared" si="5"/>
        <v>75012.808750769123</v>
      </c>
      <c r="G30" s="45">
        <v>1</v>
      </c>
      <c r="H30" s="53">
        <f t="shared" si="2"/>
        <v>271201081.19511837</v>
      </c>
      <c r="I30" s="53">
        <f t="shared" si="6"/>
        <v>3218383580.7483873</v>
      </c>
      <c r="J30" s="42">
        <f t="shared" si="3"/>
        <v>271201081.19511837</v>
      </c>
    </row>
    <row r="31" spans="1:10" x14ac:dyDescent="0.2">
      <c r="A31" s="2">
        <v>22</v>
      </c>
      <c r="B31" s="46">
        <v>66852.897291147339</v>
      </c>
      <c r="C31" s="47">
        <f t="shared" si="4"/>
        <v>2156013.6503419573</v>
      </c>
      <c r="D31" s="51">
        <f t="shared" si="0"/>
        <v>2413.0652543296869</v>
      </c>
      <c r="E31" s="37">
        <f t="shared" si="1"/>
        <v>2084564.9623971409</v>
      </c>
      <c r="F31" s="37">
        <f t="shared" si="5"/>
        <v>73956.776179543464</v>
      </c>
      <c r="G31" s="45">
        <v>1</v>
      </c>
      <c r="H31" s="53">
        <f t="shared" si="2"/>
        <v>50465095.261000156</v>
      </c>
      <c r="I31" s="53">
        <f t="shared" si="6"/>
        <v>3268848676.0093875</v>
      </c>
      <c r="J31" s="42">
        <f t="shared" si="3"/>
        <v>50465095.261000156</v>
      </c>
    </row>
    <row r="32" spans="1:10" x14ac:dyDescent="0.2">
      <c r="A32" s="2">
        <v>23</v>
      </c>
      <c r="B32" s="46">
        <v>62628.569167497873</v>
      </c>
      <c r="C32" s="47">
        <f t="shared" si="4"/>
        <v>2218642.2195094554</v>
      </c>
      <c r="D32" s="51">
        <f t="shared" si="0"/>
        <v>2381.0478661944376</v>
      </c>
      <c r="E32" s="37">
        <f t="shared" si="1"/>
        <v>2157521.1620606151</v>
      </c>
      <c r="F32" s="37">
        <f t="shared" si="5"/>
        <v>72956.199663474225</v>
      </c>
      <c r="G32" s="45">
        <v>1</v>
      </c>
      <c r="H32" s="53">
        <f t="shared" si="2"/>
        <v>106659951.66142073</v>
      </c>
      <c r="I32" s="53">
        <f t="shared" si="6"/>
        <v>3375508627.6708083</v>
      </c>
      <c r="J32" s="42">
        <f t="shared" si="3"/>
        <v>106659951.66142073</v>
      </c>
    </row>
    <row r="33" spans="1:10" x14ac:dyDescent="0.2">
      <c r="A33" s="2">
        <v>24</v>
      </c>
      <c r="B33" s="46">
        <v>83556.074377057492</v>
      </c>
      <c r="C33" s="47">
        <f t="shared" si="4"/>
        <v>2302198.293886513</v>
      </c>
      <c r="D33" s="51">
        <f t="shared" si="0"/>
        <v>2350.6184696919158</v>
      </c>
      <c r="E33" s="37">
        <f t="shared" si="1"/>
        <v>2229527.3567348467</v>
      </c>
      <c r="F33" s="37">
        <f t="shared" si="5"/>
        <v>72006.194674231578</v>
      </c>
      <c r="G33" s="45">
        <v>1</v>
      </c>
      <c r="H33" s="53">
        <f t="shared" si="2"/>
        <v>133399721.14975002</v>
      </c>
      <c r="I33" s="53">
        <f t="shared" si="6"/>
        <v>3508908348.8205585</v>
      </c>
      <c r="J33" s="42">
        <f t="shared" si="3"/>
        <v>133399721.14975002</v>
      </c>
    </row>
    <row r="34" spans="1:10" x14ac:dyDescent="0.2">
      <c r="C34" s="48"/>
    </row>
    <row r="35" spans="1:10" x14ac:dyDescent="0.2">
      <c r="C35" s="48"/>
    </row>
    <row r="36" spans="1:10" x14ac:dyDescent="0.2">
      <c r="C36" s="48"/>
      <c r="D36" s="57" t="s">
        <v>46</v>
      </c>
    </row>
    <row r="37" spans="1:10" x14ac:dyDescent="0.2">
      <c r="C37" s="48"/>
    </row>
  </sheetData>
  <phoneticPr fontId="2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" r:id="rId4" name="ComboBox1">
          <controlPr defaultSize="0" autoLine="0" linkedCell="W4" listFillRange="Y5:Y6" r:id="rId5">
            <anchor moveWithCells="1">
              <from>
                <xdr:col>7</xdr:col>
                <xdr:colOff>9525</xdr:colOff>
                <xdr:row>6</xdr:row>
                <xdr:rowOff>0</xdr:rowOff>
              </from>
              <to>
                <xdr:col>8</xdr:col>
                <xdr:colOff>628650</xdr:colOff>
                <xdr:row>7</xdr:row>
                <xdr:rowOff>76200</xdr:rowOff>
              </to>
            </anchor>
          </controlPr>
        </control>
      </mc:Choice>
      <mc:Fallback>
        <control shapeId="1026" r:id="rId4" name="ComboBox1"/>
      </mc:Fallback>
    </mc:AlternateContent>
    <mc:AlternateContent xmlns:mc="http://schemas.openxmlformats.org/markup-compatibility/2006">
      <mc:Choice Requires="x14">
        <control shapeId="1028" r:id="rId6" name="ComboBox2">
          <controlPr defaultSize="0" autoLine="0" linkedCell="W8" listFillRange="Y9:Y11" r:id="rId7">
            <anchor moveWithCells="1">
              <from>
                <xdr:col>9</xdr:col>
                <xdr:colOff>9525</xdr:colOff>
                <xdr:row>3</xdr:row>
                <xdr:rowOff>0</xdr:rowOff>
              </from>
              <to>
                <xdr:col>11</xdr:col>
                <xdr:colOff>66675</xdr:colOff>
                <xdr:row>4</xdr:row>
                <xdr:rowOff>76200</xdr:rowOff>
              </to>
            </anchor>
          </controlPr>
        </control>
      </mc:Choice>
      <mc:Fallback>
        <control shapeId="1028" r:id="rId6" name="ComboBox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518"/>
  <sheetViews>
    <sheetView topLeftCell="A10" workbookViewId="0">
      <selection activeCell="D17" sqref="D17"/>
    </sheetView>
  </sheetViews>
  <sheetFormatPr defaultColWidth="9" defaultRowHeight="12.75" x14ac:dyDescent="0.2"/>
  <cols>
    <col min="1" max="1" width="8.125" style="2" customWidth="1"/>
    <col min="2" max="2" width="10.375" style="2" customWidth="1"/>
    <col min="3" max="3" width="19.625" style="2" bestFit="1" customWidth="1"/>
    <col min="4" max="4" width="12.75" style="2" customWidth="1"/>
    <col min="5" max="5" width="8.875" style="2" customWidth="1"/>
    <col min="6" max="6" width="10.25" style="2" customWidth="1"/>
    <col min="7" max="7" width="8.75" style="2" customWidth="1"/>
    <col min="8" max="8" width="9" style="2"/>
    <col min="9" max="9" width="12.375" style="2" customWidth="1"/>
    <col min="10" max="10" width="11.625" style="2" customWidth="1"/>
    <col min="11" max="11" width="11.25" style="2" bestFit="1" customWidth="1"/>
    <col min="12" max="12" width="16" style="2" bestFit="1" customWidth="1"/>
    <col min="13" max="16384" width="9" style="2"/>
  </cols>
  <sheetData>
    <row r="1" spans="1:12" ht="20.25" x14ac:dyDescent="0.3">
      <c r="A1" s="1" t="s">
        <v>15</v>
      </c>
    </row>
    <row r="4" spans="1:12" x14ac:dyDescent="0.2">
      <c r="B4" s="3" t="s">
        <v>2</v>
      </c>
      <c r="C4" s="4">
        <f>Qi</f>
        <v>4811.114751735191</v>
      </c>
      <c r="D4" s="2" t="s">
        <v>7</v>
      </c>
    </row>
    <row r="5" spans="1:12" x14ac:dyDescent="0.2">
      <c r="B5" s="3" t="s">
        <v>3</v>
      </c>
      <c r="C5" s="5">
        <f>Di</f>
        <v>1.1927186655458444</v>
      </c>
      <c r="D5" s="2" t="s">
        <v>20</v>
      </c>
    </row>
    <row r="6" spans="1:12" x14ac:dyDescent="0.2">
      <c r="B6" s="3" t="s">
        <v>4</v>
      </c>
      <c r="C6" s="5">
        <f>b</f>
        <v>2.8806404974456941</v>
      </c>
    </row>
    <row r="7" spans="1:12" x14ac:dyDescent="0.2">
      <c r="A7" s="3"/>
      <c r="C7" s="3" t="s">
        <v>11</v>
      </c>
      <c r="D7" s="6">
        <v>0.1</v>
      </c>
      <c r="E7" s="2" t="s">
        <v>19</v>
      </c>
    </row>
    <row r="8" spans="1:12" x14ac:dyDescent="0.2">
      <c r="A8" s="3"/>
      <c r="C8" s="3"/>
    </row>
    <row r="9" spans="1:12" x14ac:dyDescent="0.2">
      <c r="A9" s="3"/>
      <c r="C9" s="3" t="s">
        <v>17</v>
      </c>
      <c r="D9" s="7">
        <f>SUM(D14:D518)</f>
        <v>19430224.442353204</v>
      </c>
      <c r="H9" s="3" t="s">
        <v>17</v>
      </c>
      <c r="I9" s="7">
        <f>SUM(I14:I518)</f>
        <v>10447772.414175928</v>
      </c>
      <c r="J9" s="56"/>
    </row>
    <row r="10" spans="1:12" x14ac:dyDescent="0.2">
      <c r="A10" s="8"/>
      <c r="B10" s="9" t="s">
        <v>12</v>
      </c>
      <c r="C10" s="10"/>
      <c r="D10" s="10"/>
      <c r="E10" s="11"/>
      <c r="F10" s="12" t="s">
        <v>13</v>
      </c>
      <c r="G10" s="13"/>
      <c r="H10" s="13"/>
      <c r="I10" s="14"/>
      <c r="J10" s="14"/>
    </row>
    <row r="11" spans="1:12" x14ac:dyDescent="0.2">
      <c r="A11" s="8"/>
      <c r="B11" s="15"/>
      <c r="C11" s="16"/>
      <c r="D11" s="16"/>
      <c r="E11" s="17" t="s">
        <v>24</v>
      </c>
      <c r="F11" s="18" t="s">
        <v>26</v>
      </c>
      <c r="G11" s="16"/>
      <c r="H11" s="16"/>
      <c r="I11" s="16" t="s">
        <v>44</v>
      </c>
      <c r="J11" s="55" t="s">
        <v>44</v>
      </c>
      <c r="K11" s="8" t="s">
        <v>45</v>
      </c>
    </row>
    <row r="12" spans="1:12" x14ac:dyDescent="0.2">
      <c r="A12" s="8" t="s">
        <v>0</v>
      </c>
      <c r="B12" s="15"/>
      <c r="C12" s="16"/>
      <c r="D12" s="16" t="s">
        <v>32</v>
      </c>
      <c r="E12" s="17" t="s">
        <v>10</v>
      </c>
      <c r="F12" s="18" t="s">
        <v>27</v>
      </c>
      <c r="G12" s="16"/>
      <c r="H12" s="16"/>
      <c r="I12" s="16" t="s">
        <v>32</v>
      </c>
      <c r="J12" s="19" t="s">
        <v>29</v>
      </c>
      <c r="K12" s="19" t="s">
        <v>29</v>
      </c>
    </row>
    <row r="13" spans="1:12" x14ac:dyDescent="0.2">
      <c r="A13" s="8" t="s">
        <v>23</v>
      </c>
      <c r="B13" s="20" t="s">
        <v>21</v>
      </c>
      <c r="C13" s="21" t="s">
        <v>6</v>
      </c>
      <c r="D13" s="21" t="s">
        <v>1</v>
      </c>
      <c r="E13" s="22" t="s">
        <v>25</v>
      </c>
      <c r="F13" s="23" t="s">
        <v>25</v>
      </c>
      <c r="G13" s="21" t="s">
        <v>14</v>
      </c>
      <c r="H13" s="21" t="s">
        <v>22</v>
      </c>
      <c r="I13" s="21" t="s">
        <v>1</v>
      </c>
      <c r="J13" s="24" t="s">
        <v>1</v>
      </c>
      <c r="K13" s="24" t="s">
        <v>1</v>
      </c>
    </row>
    <row r="14" spans="1:12" x14ac:dyDescent="0.2">
      <c r="A14" s="2">
        <v>0</v>
      </c>
      <c r="B14" s="25">
        <f>$C$4*(1+($C$6*$C$5*A14))^(-1/$C$6)</f>
        <v>4811.114751735191</v>
      </c>
      <c r="C14" s="26">
        <f>((C4^C6)/((1-C6)*C5))*((C4^(1-C6))-(B14^(1-C6)))</f>
        <v>0</v>
      </c>
      <c r="D14" s="26">
        <v>0</v>
      </c>
      <c r="E14" s="27"/>
      <c r="F14" s="28">
        <f>C5</f>
        <v>1.1927186655458444</v>
      </c>
      <c r="G14" s="29">
        <f>$C$6</f>
        <v>2.8806404974456941</v>
      </c>
      <c r="H14" s="30">
        <f>IF($C$6=0, $C$4*EXP(-A14*($C$5/12)), $C$4*(1+$C$6*($C$5/12)*A14)^(-1/$C$6))</f>
        <v>4811.114751735191</v>
      </c>
      <c r="I14" s="26">
        <v>0</v>
      </c>
      <c r="J14" s="31">
        <v>0</v>
      </c>
      <c r="K14" s="31">
        <v>0</v>
      </c>
    </row>
    <row r="15" spans="1:12" x14ac:dyDescent="0.2">
      <c r="A15" s="2">
        <v>1</v>
      </c>
      <c r="B15" s="25">
        <f>$C$4*(1+($C$6*($C$5/12)*A15))^(-1/$C$6)</f>
        <v>4408.4528425491262</v>
      </c>
      <c r="C15" s="32">
        <f>(($C$4^$C$6)/((1-$C$6)*($C$5/12)))*(($C$4^(1-$C$6))-(B15^(1-$C$6)))*30.4375</f>
        <v>139964.27977020002</v>
      </c>
      <c r="D15" s="32">
        <f>C15</f>
        <v>139964.27977020002</v>
      </c>
      <c r="E15" s="33">
        <f>-LN(B15/B14)*12</f>
        <v>1.0488601900060923</v>
      </c>
      <c r="F15" s="34">
        <f>IF(E15&gt;0.1,E15,0.1)</f>
        <v>1.0488601900060923</v>
      </c>
      <c r="G15" s="29">
        <f t="shared" ref="G15:G25" si="0">$C$6</f>
        <v>2.8806404974456941</v>
      </c>
      <c r="H15" s="35">
        <f>H14*EXP(-F15/12)</f>
        <v>4408.4528425491262</v>
      </c>
      <c r="I15" s="32">
        <f>IF(G15=0,((H14-H15)/(F15/12)*30.4375),D15)</f>
        <v>139964.27977020002</v>
      </c>
      <c r="J15" s="36">
        <f>I15+J14</f>
        <v>139964.27977020002</v>
      </c>
      <c r="K15" s="36">
        <v>4490</v>
      </c>
    </row>
    <row r="16" spans="1:12" x14ac:dyDescent="0.2">
      <c r="A16" s="2">
        <v>2</v>
      </c>
      <c r="B16" s="25">
        <f t="shared" ref="B16:B79" si="1">$C$4*(1+($C$6*($C$5/12)*A16))^(-1/$C$6)</f>
        <v>4111.379511051492</v>
      </c>
      <c r="C16" s="32">
        <f t="shared" ref="C16:C79" si="2">(($C$4^$C$6)/((1-$C$6)*($C$5/12)))*(($C$4^(1-$C$6))-(B16^(1-$C$6)))*30.4375</f>
        <v>269421.63054547133</v>
      </c>
      <c r="D16" s="32">
        <f>C16-C15</f>
        <v>129457.3507752713</v>
      </c>
      <c r="E16" s="33">
        <f t="shared" ref="E16:E79" si="3">-LN(B16/B15)*12</f>
        <v>0.83718214681055048</v>
      </c>
      <c r="F16" s="34">
        <f t="shared" ref="F16:F79" si="4">IF(E16&gt;0.1,E16,0.1)</f>
        <v>0.83718214681055048</v>
      </c>
      <c r="G16" s="29">
        <f t="shared" si="0"/>
        <v>2.8806404974456941</v>
      </c>
      <c r="H16" s="35">
        <f t="shared" ref="H16:H79" si="5">H15*EXP(-F16/12)</f>
        <v>4111.379511051492</v>
      </c>
      <c r="I16" s="32">
        <f t="shared" ref="I16:I79" si="6">IF(G16=0,((H15-H16)/(F16/12)*30.4375),D16)</f>
        <v>129457.3507752713</v>
      </c>
      <c r="J16" s="36">
        <f t="shared" ref="J16:J79" si="7">I16+J15</f>
        <v>269421.63054547133</v>
      </c>
      <c r="K16" s="36">
        <v>11223</v>
      </c>
      <c r="L16" s="38"/>
    </row>
    <row r="17" spans="1:11" x14ac:dyDescent="0.2">
      <c r="A17" s="2">
        <v>3</v>
      </c>
      <c r="B17" s="25">
        <f t="shared" si="1"/>
        <v>3879.4566171069218</v>
      </c>
      <c r="C17" s="32">
        <f t="shared" si="2"/>
        <v>390899.6875587611</v>
      </c>
      <c r="D17" s="32">
        <f t="shared" ref="D17:D80" si="8">C17-C16</f>
        <v>121478.05701328977</v>
      </c>
      <c r="E17" s="33">
        <f t="shared" si="3"/>
        <v>0.69676227550375114</v>
      </c>
      <c r="F17" s="34">
        <f t="shared" si="4"/>
        <v>0.69676227550375114</v>
      </c>
      <c r="G17" s="29">
        <f t="shared" si="0"/>
        <v>2.8806404974456941</v>
      </c>
      <c r="H17" s="35">
        <f t="shared" si="5"/>
        <v>3879.4566171069218</v>
      </c>
      <c r="I17" s="32">
        <f t="shared" si="6"/>
        <v>121478.05701328977</v>
      </c>
      <c r="J17" s="36">
        <f t="shared" si="7"/>
        <v>390899.6875587611</v>
      </c>
      <c r="K17" s="36">
        <v>16252</v>
      </c>
    </row>
    <row r="18" spans="1:11" x14ac:dyDescent="0.2">
      <c r="A18" s="2">
        <v>4</v>
      </c>
      <c r="B18" s="25">
        <f t="shared" si="1"/>
        <v>3691.2527753899731</v>
      </c>
      <c r="C18" s="32">
        <f t="shared" si="2"/>
        <v>506024.33278809063</v>
      </c>
      <c r="D18" s="32">
        <f t="shared" si="8"/>
        <v>115124.64522932953</v>
      </c>
      <c r="E18" s="33">
        <f t="shared" si="3"/>
        <v>0.59675028877273328</v>
      </c>
      <c r="F18" s="34">
        <f t="shared" si="4"/>
        <v>0.59675028877273328</v>
      </c>
      <c r="G18" s="29">
        <f t="shared" si="0"/>
        <v>2.8806404974456941</v>
      </c>
      <c r="H18" s="35">
        <f t="shared" si="5"/>
        <v>3691.2527753899731</v>
      </c>
      <c r="I18" s="32">
        <f t="shared" si="6"/>
        <v>115124.64522932953</v>
      </c>
      <c r="J18" s="36">
        <f t="shared" si="7"/>
        <v>506024.33278809063</v>
      </c>
      <c r="K18" s="36">
        <v>19597</v>
      </c>
    </row>
    <row r="19" spans="1:11" x14ac:dyDescent="0.2">
      <c r="A19" s="2">
        <v>5</v>
      </c>
      <c r="B19" s="25">
        <f t="shared" si="1"/>
        <v>3534.1614024380392</v>
      </c>
      <c r="C19" s="32">
        <f t="shared" si="2"/>
        <v>615918.87772756291</v>
      </c>
      <c r="D19" s="32">
        <f t="shared" si="8"/>
        <v>109894.54493947228</v>
      </c>
      <c r="E19" s="33">
        <f t="shared" si="3"/>
        <v>0.5218783414385717</v>
      </c>
      <c r="F19" s="34">
        <f t="shared" si="4"/>
        <v>0.5218783414385717</v>
      </c>
      <c r="G19" s="29">
        <f t="shared" si="0"/>
        <v>2.8806404974456941</v>
      </c>
      <c r="H19" s="35">
        <f t="shared" si="5"/>
        <v>3534.1614024380392</v>
      </c>
      <c r="I19" s="32">
        <f t="shared" si="6"/>
        <v>109894.54493947228</v>
      </c>
      <c r="J19" s="36">
        <f t="shared" si="7"/>
        <v>615918.87772756291</v>
      </c>
      <c r="K19" s="36">
        <v>23131</v>
      </c>
    </row>
    <row r="20" spans="1:11" x14ac:dyDescent="0.2">
      <c r="A20" s="2">
        <v>6</v>
      </c>
      <c r="B20" s="25">
        <f t="shared" si="1"/>
        <v>3400.1956164610538</v>
      </c>
      <c r="C20" s="32">
        <f t="shared" si="2"/>
        <v>721400.17922773305</v>
      </c>
      <c r="D20" s="32">
        <f t="shared" si="8"/>
        <v>105481.30150017014</v>
      </c>
      <c r="E20" s="33">
        <f t="shared" si="3"/>
        <v>0.46371695942797098</v>
      </c>
      <c r="F20" s="34">
        <f t="shared" si="4"/>
        <v>0.46371695942797098</v>
      </c>
      <c r="G20" s="29">
        <f t="shared" si="0"/>
        <v>2.8806404974456941</v>
      </c>
      <c r="H20" s="35">
        <f t="shared" si="5"/>
        <v>3400.1956164610538</v>
      </c>
      <c r="I20" s="32">
        <f t="shared" si="6"/>
        <v>105481.30150017014</v>
      </c>
      <c r="J20" s="36">
        <f t="shared" si="7"/>
        <v>721400.17922773305</v>
      </c>
      <c r="K20" s="36">
        <v>26363</v>
      </c>
    </row>
    <row r="21" spans="1:11" x14ac:dyDescent="0.2">
      <c r="A21" s="2">
        <v>7</v>
      </c>
      <c r="B21" s="25">
        <f t="shared" si="1"/>
        <v>3284.0055018798053</v>
      </c>
      <c r="C21" s="32">
        <f t="shared" si="2"/>
        <v>823085.608108719</v>
      </c>
      <c r="D21" s="32">
        <f t="shared" si="8"/>
        <v>101685.42888098594</v>
      </c>
      <c r="E21" s="33">
        <f t="shared" si="3"/>
        <v>0.41722916726757736</v>
      </c>
      <c r="F21" s="34">
        <f t="shared" si="4"/>
        <v>0.41722916726757736</v>
      </c>
      <c r="G21" s="29">
        <f t="shared" si="0"/>
        <v>2.8806404974456941</v>
      </c>
      <c r="H21" s="35">
        <f t="shared" si="5"/>
        <v>3284.0055018798053</v>
      </c>
      <c r="I21" s="32">
        <f t="shared" si="6"/>
        <v>101685.42888098594</v>
      </c>
      <c r="J21" s="36">
        <f t="shared" si="7"/>
        <v>823085.608108719</v>
      </c>
      <c r="K21" s="36">
        <v>29372.6</v>
      </c>
    </row>
    <row r="22" spans="1:11" x14ac:dyDescent="0.2">
      <c r="A22" s="2">
        <v>8</v>
      </c>
      <c r="B22" s="25">
        <f t="shared" si="1"/>
        <v>3181.8484507906351</v>
      </c>
      <c r="C22" s="32">
        <f t="shared" si="2"/>
        <v>921456.0512195481</v>
      </c>
      <c r="D22" s="32">
        <f t="shared" si="8"/>
        <v>98370.443110829103</v>
      </c>
      <c r="E22" s="33">
        <f t="shared" si="3"/>
        <v>0.3792187823593795</v>
      </c>
      <c r="F22" s="34">
        <f t="shared" si="4"/>
        <v>0.3792187823593795</v>
      </c>
      <c r="G22" s="29">
        <f t="shared" si="0"/>
        <v>2.8806404974456941</v>
      </c>
      <c r="H22" s="35">
        <f t="shared" si="5"/>
        <v>3181.8484507906351</v>
      </c>
      <c r="I22" s="32">
        <f t="shared" si="6"/>
        <v>98370.443110829103</v>
      </c>
      <c r="J22" s="36">
        <f t="shared" si="7"/>
        <v>921456.0512195481</v>
      </c>
      <c r="K22" s="36">
        <v>32047.8</v>
      </c>
    </row>
    <row r="23" spans="1:11" x14ac:dyDescent="0.2">
      <c r="A23" s="2">
        <v>9</v>
      </c>
      <c r="B23" s="25">
        <f t="shared" si="1"/>
        <v>3091.013446931845</v>
      </c>
      <c r="C23" s="32">
        <f t="shared" si="2"/>
        <v>1016895.275617424</v>
      </c>
      <c r="D23" s="32">
        <f t="shared" si="8"/>
        <v>95439.224397875951</v>
      </c>
      <c r="E23" s="33">
        <f t="shared" si="3"/>
        <v>0.34755945913088554</v>
      </c>
      <c r="F23" s="34">
        <f t="shared" si="4"/>
        <v>0.34755945913088554</v>
      </c>
      <c r="G23" s="29">
        <f t="shared" si="0"/>
        <v>2.8806404974456941</v>
      </c>
      <c r="H23" s="35">
        <f t="shared" si="5"/>
        <v>3091.013446931845</v>
      </c>
      <c r="I23" s="32">
        <f t="shared" si="6"/>
        <v>95439.224397875951</v>
      </c>
      <c r="J23" s="36">
        <f t="shared" si="7"/>
        <v>1016895.275617424</v>
      </c>
      <c r="K23" s="36">
        <v>34783.800000000003</v>
      </c>
    </row>
    <row r="24" spans="1:11" x14ac:dyDescent="0.2">
      <c r="A24" s="2">
        <v>10</v>
      </c>
      <c r="B24" s="25">
        <f t="shared" si="1"/>
        <v>3009.4797637636493</v>
      </c>
      <c r="C24" s="32">
        <f t="shared" si="2"/>
        <v>1109715.705640855</v>
      </c>
      <c r="D24" s="32">
        <f t="shared" si="8"/>
        <v>92820.430023430963</v>
      </c>
      <c r="E24" s="33">
        <f t="shared" si="3"/>
        <v>0.32078142751807948</v>
      </c>
      <c r="F24" s="34">
        <f t="shared" si="4"/>
        <v>0.32078142751807948</v>
      </c>
      <c r="G24" s="29">
        <f t="shared" si="0"/>
        <v>2.8806404974456941</v>
      </c>
      <c r="H24" s="35">
        <f t="shared" si="5"/>
        <v>3009.4797637636493</v>
      </c>
      <c r="I24" s="32">
        <f t="shared" si="6"/>
        <v>92820.430023430963</v>
      </c>
      <c r="J24" s="36">
        <f t="shared" si="7"/>
        <v>1109715.705640855</v>
      </c>
      <c r="K24" s="36">
        <v>37580.600000000006</v>
      </c>
    </row>
    <row r="25" spans="1:11" x14ac:dyDescent="0.2">
      <c r="A25" s="2">
        <v>11</v>
      </c>
      <c r="B25" s="25">
        <f t="shared" si="1"/>
        <v>2935.7047690931631</v>
      </c>
      <c r="C25" s="32">
        <f t="shared" si="2"/>
        <v>1200175.96108115</v>
      </c>
      <c r="D25" s="32">
        <f t="shared" si="8"/>
        <v>90460.255440294975</v>
      </c>
      <c r="E25" s="33">
        <f t="shared" si="3"/>
        <v>0.29783613184513019</v>
      </c>
      <c r="F25" s="34">
        <f t="shared" si="4"/>
        <v>0.29783613184513019</v>
      </c>
      <c r="G25" s="29">
        <f t="shared" si="0"/>
        <v>2.8806404974456941</v>
      </c>
      <c r="H25" s="35">
        <f t="shared" si="5"/>
        <v>2935.7047690931631</v>
      </c>
      <c r="I25" s="32">
        <f t="shared" si="6"/>
        <v>90460.255440294975</v>
      </c>
      <c r="J25" s="36">
        <f t="shared" si="7"/>
        <v>1200175.96108115</v>
      </c>
      <c r="K25" s="36">
        <v>39951.800000000003</v>
      </c>
    </row>
    <row r="26" spans="1:11" x14ac:dyDescent="0.2">
      <c r="A26" s="2">
        <v>12</v>
      </c>
      <c r="B26" s="25">
        <f t="shared" si="1"/>
        <v>2868.4866823239367</v>
      </c>
      <c r="C26" s="32">
        <f t="shared" si="2"/>
        <v>1288493.1756310894</v>
      </c>
      <c r="D26" s="32">
        <f t="shared" si="8"/>
        <v>88317.214549939381</v>
      </c>
      <c r="E26" s="33">
        <f t="shared" si="3"/>
        <v>0.2779553747159963</v>
      </c>
      <c r="F26" s="34">
        <f t="shared" si="4"/>
        <v>0.2779553747159963</v>
      </c>
      <c r="G26" s="29">
        <v>0</v>
      </c>
      <c r="H26" s="35">
        <f t="shared" si="5"/>
        <v>2868.4866823239367</v>
      </c>
      <c r="I26" s="32">
        <f t="shared" si="6"/>
        <v>88328.589499467591</v>
      </c>
      <c r="J26" s="36">
        <f t="shared" si="7"/>
        <v>1288504.5505806175</v>
      </c>
      <c r="K26" s="36">
        <v>42839.8</v>
      </c>
    </row>
    <row r="27" spans="1:11" x14ac:dyDescent="0.2">
      <c r="A27" s="2">
        <v>13</v>
      </c>
      <c r="B27" s="25">
        <f t="shared" si="1"/>
        <v>2806.8727992412028</v>
      </c>
      <c r="C27" s="32">
        <f t="shared" si="2"/>
        <v>1374851.8850310149</v>
      </c>
      <c r="D27" s="32">
        <f t="shared" si="8"/>
        <v>86358.709399925545</v>
      </c>
      <c r="E27" s="33">
        <f t="shared" si="3"/>
        <v>0.26056345821392152</v>
      </c>
      <c r="F27" s="34">
        <f t="shared" si="4"/>
        <v>0.26056345821392152</v>
      </c>
      <c r="G27" s="29">
        <v>0</v>
      </c>
      <c r="H27" s="35">
        <f t="shared" si="5"/>
        <v>2806.8727992412028</v>
      </c>
      <c r="I27" s="32">
        <f t="shared" si="6"/>
        <v>86368.483709225693</v>
      </c>
      <c r="J27" s="36">
        <f t="shared" si="7"/>
        <v>1374873.0342898432</v>
      </c>
      <c r="K27" s="36">
        <v>45423.8</v>
      </c>
    </row>
    <row r="28" spans="1:11" x14ac:dyDescent="0.2">
      <c r="A28" s="2">
        <v>14</v>
      </c>
      <c r="B28" s="25">
        <f t="shared" si="1"/>
        <v>2750.0963443254027</v>
      </c>
      <c r="C28" s="32">
        <f t="shared" si="2"/>
        <v>1459410.5896946799</v>
      </c>
      <c r="D28" s="32">
        <f t="shared" si="8"/>
        <v>84558.704663665034</v>
      </c>
      <c r="E28" s="33">
        <f t="shared" si="3"/>
        <v>0.2452204252137769</v>
      </c>
      <c r="F28" s="34">
        <f t="shared" si="4"/>
        <v>0.2452204252137769</v>
      </c>
      <c r="G28" s="29">
        <v>0</v>
      </c>
      <c r="H28" s="35">
        <f t="shared" si="5"/>
        <v>2750.0963443254027</v>
      </c>
      <c r="I28" s="32">
        <f t="shared" si="6"/>
        <v>84567.181301955003</v>
      </c>
      <c r="J28" s="36">
        <f t="shared" si="7"/>
        <v>1459440.2155917981</v>
      </c>
      <c r="K28" s="36">
        <v>47411.8</v>
      </c>
    </row>
    <row r="29" spans="1:11" x14ac:dyDescent="0.2">
      <c r="A29" s="2">
        <v>15</v>
      </c>
      <c r="B29" s="25">
        <f t="shared" si="1"/>
        <v>2697.531933399137</v>
      </c>
      <c r="C29" s="32">
        <f t="shared" si="2"/>
        <v>1542306.6980607752</v>
      </c>
      <c r="D29" s="32">
        <f t="shared" si="8"/>
        <v>82896.108366095228</v>
      </c>
      <c r="E29" s="33">
        <f t="shared" si="3"/>
        <v>0.23158426966494344</v>
      </c>
      <c r="F29" s="34">
        <f t="shared" si="4"/>
        <v>0.23158426966494344</v>
      </c>
      <c r="G29" s="29">
        <v>0</v>
      </c>
      <c r="H29" s="35">
        <f t="shared" si="5"/>
        <v>2697.531933399137</v>
      </c>
      <c r="I29" s="32">
        <f t="shared" si="6"/>
        <v>82903.519822809772</v>
      </c>
      <c r="J29" s="36">
        <f t="shared" si="7"/>
        <v>1542343.7354146079</v>
      </c>
      <c r="K29" s="36">
        <v>50299.8</v>
      </c>
    </row>
    <row r="30" spans="1:11" x14ac:dyDescent="0.2">
      <c r="A30" s="2">
        <v>16</v>
      </c>
      <c r="B30" s="25">
        <f t="shared" si="1"/>
        <v>2648.6634753870594</v>
      </c>
      <c r="C30" s="32">
        <f t="shared" si="2"/>
        <v>1623660.3159095522</v>
      </c>
      <c r="D30" s="32">
        <f t="shared" si="8"/>
        <v>81353.617848776979</v>
      </c>
      <c r="E30" s="33">
        <f t="shared" si="3"/>
        <v>0.21938510838358138</v>
      </c>
      <c r="F30" s="34">
        <f t="shared" si="4"/>
        <v>0.21938510838358138</v>
      </c>
      <c r="G30" s="29">
        <v>0</v>
      </c>
      <c r="H30" s="35">
        <f t="shared" si="5"/>
        <v>2648.6634753870594</v>
      </c>
      <c r="I30" s="32">
        <f t="shared" si="6"/>
        <v>81360.145273411588</v>
      </c>
      <c r="J30" s="36">
        <f t="shared" si="7"/>
        <v>1623703.8806880196</v>
      </c>
      <c r="K30" s="36">
        <v>52944.600000000006</v>
      </c>
    </row>
    <row r="31" spans="1:11" x14ac:dyDescent="0.2">
      <c r="A31" s="2">
        <v>17</v>
      </c>
      <c r="B31" s="25">
        <f t="shared" si="1"/>
        <v>2603.0605934534169</v>
      </c>
      <c r="C31" s="32">
        <f t="shared" si="2"/>
        <v>1703577.1962534657</v>
      </c>
      <c r="D31" s="32">
        <f t="shared" si="8"/>
        <v>79916.880343913566</v>
      </c>
      <c r="E31" s="33">
        <f t="shared" si="3"/>
        <v>0.20840711765527462</v>
      </c>
      <c r="F31" s="34">
        <f t="shared" si="4"/>
        <v>0.20840711765527462</v>
      </c>
      <c r="G31" s="29">
        <v>0</v>
      </c>
      <c r="H31" s="35">
        <f t="shared" si="5"/>
        <v>2603.0605934534169</v>
      </c>
      <c r="I31" s="32">
        <f t="shared" si="6"/>
        <v>79922.666815124292</v>
      </c>
      <c r="J31" s="36">
        <f t="shared" si="7"/>
        <v>1703626.5475031438</v>
      </c>
      <c r="K31" s="36">
        <v>55437.400000000009</v>
      </c>
    </row>
    <row r="32" spans="1:11" x14ac:dyDescent="0.2">
      <c r="A32" s="2">
        <v>18</v>
      </c>
      <c r="B32" s="25">
        <f t="shared" si="1"/>
        <v>2560.3610080841013</v>
      </c>
      <c r="C32" s="32">
        <f t="shared" si="2"/>
        <v>1782151.0675106726</v>
      </c>
      <c r="D32" s="32">
        <f t="shared" si="8"/>
        <v>78573.871257206891</v>
      </c>
      <c r="E32" s="33">
        <f t="shared" si="3"/>
        <v>0.1984756406901643</v>
      </c>
      <c r="F32" s="34">
        <f t="shared" si="4"/>
        <v>0.1984756406901643</v>
      </c>
      <c r="G32" s="29">
        <v>0</v>
      </c>
      <c r="H32" s="35">
        <f t="shared" si="5"/>
        <v>2560.3610080841013</v>
      </c>
      <c r="I32" s="32">
        <f t="shared" si="6"/>
        <v>78579.03116931676</v>
      </c>
      <c r="J32" s="36">
        <f t="shared" si="7"/>
        <v>1782205.5786724605</v>
      </c>
      <c r="K32" s="36">
        <v>57717.400000000009</v>
      </c>
    </row>
    <row r="33" spans="1:11" x14ac:dyDescent="0.2">
      <c r="A33" s="2">
        <v>19</v>
      </c>
      <c r="B33" s="25">
        <f t="shared" si="1"/>
        <v>2520.2571733121249</v>
      </c>
      <c r="C33" s="32">
        <f t="shared" si="2"/>
        <v>1859465.493728732</v>
      </c>
      <c r="D33" s="32">
        <f t="shared" si="8"/>
        <v>77314.42621805938</v>
      </c>
      <c r="E33" s="33">
        <f t="shared" si="3"/>
        <v>0.18944781737020261</v>
      </c>
      <c r="F33" s="34">
        <f t="shared" si="4"/>
        <v>0.18944781737020261</v>
      </c>
      <c r="G33" s="29">
        <v>0</v>
      </c>
      <c r="H33" s="35">
        <f t="shared" si="5"/>
        <v>2520.2571733121249</v>
      </c>
      <c r="I33" s="32">
        <f t="shared" si="6"/>
        <v>77319.052041864692</v>
      </c>
      <c r="J33" s="36">
        <f t="shared" si="7"/>
        <v>1859524.6307143252</v>
      </c>
      <c r="K33" s="36">
        <v>60423.000000000007</v>
      </c>
    </row>
    <row r="34" spans="1:11" x14ac:dyDescent="0.2">
      <c r="A34" s="2">
        <v>20</v>
      </c>
      <c r="B34" s="25">
        <f t="shared" si="1"/>
        <v>2482.485999782577</v>
      </c>
      <c r="C34" s="32">
        <f t="shared" si="2"/>
        <v>1935595.377466829</v>
      </c>
      <c r="D34" s="32">
        <f t="shared" si="8"/>
        <v>76129.883738097036</v>
      </c>
      <c r="E34" s="33">
        <f t="shared" si="3"/>
        <v>0.18120566232664975</v>
      </c>
      <c r="F34" s="34">
        <f t="shared" si="4"/>
        <v>0.18120566232664975</v>
      </c>
      <c r="G34" s="29">
        <v>0</v>
      </c>
      <c r="H34" s="35">
        <f t="shared" si="5"/>
        <v>2482.485999782577</v>
      </c>
      <c r="I34" s="32">
        <f t="shared" si="6"/>
        <v>76134.050970207609</v>
      </c>
      <c r="J34" s="36">
        <f t="shared" si="7"/>
        <v>1935658.6816845329</v>
      </c>
      <c r="K34" s="36">
        <v>63037.400000000009</v>
      </c>
    </row>
    <row r="35" spans="1:11" x14ac:dyDescent="0.2">
      <c r="A35" s="2">
        <v>21</v>
      </c>
      <c r="B35" s="25">
        <f t="shared" si="1"/>
        <v>2446.8208532683529</v>
      </c>
      <c r="C35" s="32">
        <f t="shared" si="2"/>
        <v>2010608.1862175984</v>
      </c>
      <c r="D35" s="32">
        <f t="shared" si="8"/>
        <v>75012.808750769356</v>
      </c>
      <c r="E35" s="33">
        <f t="shared" si="3"/>
        <v>0.173650876051956</v>
      </c>
      <c r="F35" s="34">
        <f t="shared" si="4"/>
        <v>0.173650876051956</v>
      </c>
      <c r="G35" s="29">
        <v>0</v>
      </c>
      <c r="H35" s="35">
        <f t="shared" si="5"/>
        <v>2446.8208532683529</v>
      </c>
      <c r="I35" s="32">
        <f t="shared" si="6"/>
        <v>75016.579590550216</v>
      </c>
      <c r="J35" s="36">
        <f t="shared" si="7"/>
        <v>2010675.2612750831</v>
      </c>
      <c r="K35" s="36">
        <v>65621.400000000009</v>
      </c>
    </row>
    <row r="36" spans="1:11" x14ac:dyDescent="0.2">
      <c r="A36" s="2">
        <v>22</v>
      </c>
      <c r="B36" s="25">
        <f t="shared" si="1"/>
        <v>2413.0652543296869</v>
      </c>
      <c r="C36" s="32">
        <f t="shared" si="2"/>
        <v>2084564.9623971414</v>
      </c>
      <c r="D36" s="32">
        <f t="shared" si="8"/>
        <v>73956.776179542998</v>
      </c>
      <c r="E36" s="33">
        <f t="shared" si="3"/>
        <v>0.16670090304457363</v>
      </c>
      <c r="F36" s="34">
        <f t="shared" si="4"/>
        <v>0.16670090304457363</v>
      </c>
      <c r="G36" s="29">
        <v>0</v>
      </c>
      <c r="H36" s="35">
        <f t="shared" si="5"/>
        <v>2413.0652543296869</v>
      </c>
      <c r="I36" s="32">
        <f t="shared" si="6"/>
        <v>73960.202297471013</v>
      </c>
      <c r="J36" s="36">
        <f t="shared" si="7"/>
        <v>2084635.4635725541</v>
      </c>
      <c r="K36" s="36">
        <v>67992.600000000006</v>
      </c>
    </row>
    <row r="37" spans="1:11" x14ac:dyDescent="0.2">
      <c r="A37" s="2">
        <v>23</v>
      </c>
      <c r="B37" s="25">
        <f t="shared" si="1"/>
        <v>2381.0478661944376</v>
      </c>
      <c r="C37" s="32">
        <f t="shared" si="2"/>
        <v>2157521.1620606156</v>
      </c>
      <c r="D37" s="32">
        <f t="shared" si="8"/>
        <v>72956.199663474225</v>
      </c>
      <c r="E37" s="33">
        <f t="shared" si="3"/>
        <v>0.16028590076491891</v>
      </c>
      <c r="F37" s="34">
        <f t="shared" si="4"/>
        <v>0.16028590076491891</v>
      </c>
      <c r="G37" s="29">
        <v>0</v>
      </c>
      <c r="H37" s="35">
        <f t="shared" si="5"/>
        <v>2381.0478661944376</v>
      </c>
      <c r="I37" s="32">
        <f t="shared" si="6"/>
        <v>72959.324311070755</v>
      </c>
      <c r="J37" s="36">
        <f t="shared" si="7"/>
        <v>2157594.7878836249</v>
      </c>
      <c r="K37" s="36">
        <v>70637.400000000009</v>
      </c>
    </row>
    <row r="38" spans="1:11" x14ac:dyDescent="0.2">
      <c r="A38" s="2">
        <v>24</v>
      </c>
      <c r="B38" s="25">
        <f t="shared" si="1"/>
        <v>2350.6184696919158</v>
      </c>
      <c r="C38" s="32">
        <f t="shared" si="2"/>
        <v>2229527.3567348476</v>
      </c>
      <c r="D38" s="32">
        <f t="shared" si="8"/>
        <v>72006.194674232043</v>
      </c>
      <c r="E38" s="33">
        <f t="shared" si="3"/>
        <v>0.15434638295147371</v>
      </c>
      <c r="F38" s="34">
        <f t="shared" si="4"/>
        <v>0.15434638295147371</v>
      </c>
      <c r="G38" s="29">
        <v>0</v>
      </c>
      <c r="H38" s="35">
        <f t="shared" si="5"/>
        <v>2350.6184696919158</v>
      </c>
      <c r="I38" s="32">
        <f t="shared" si="6"/>
        <v>72009.05431026782</v>
      </c>
      <c r="J38" s="36">
        <f t="shared" si="7"/>
        <v>2229603.8421938927</v>
      </c>
      <c r="K38" s="36">
        <v>73160.600000000006</v>
      </c>
    </row>
    <row r="39" spans="1:11" x14ac:dyDescent="0.2">
      <c r="A39" s="2">
        <v>25</v>
      </c>
      <c r="B39" s="25">
        <f t="shared" si="1"/>
        <v>2321.6447026845508</v>
      </c>
      <c r="C39" s="32">
        <f t="shared" si="2"/>
        <v>2300629.8248574957</v>
      </c>
      <c r="D39" s="32">
        <f t="shared" si="8"/>
        <v>71102.468122648075</v>
      </c>
      <c r="E39" s="33">
        <f t="shared" si="3"/>
        <v>0.1488313684971809</v>
      </c>
      <c r="F39" s="34">
        <f t="shared" si="4"/>
        <v>0.1488313684971809</v>
      </c>
      <c r="G39" s="29">
        <v>0</v>
      </c>
      <c r="H39" s="35">
        <f t="shared" si="5"/>
        <v>2321.6447026845508</v>
      </c>
      <c r="I39" s="32">
        <f t="shared" si="6"/>
        <v>71105.093679498983</v>
      </c>
      <c r="J39" s="36">
        <f t="shared" si="7"/>
        <v>2300708.9358733916</v>
      </c>
      <c r="K39" s="36">
        <v>75616.415094630167</v>
      </c>
    </row>
    <row r="40" spans="1:11" x14ac:dyDescent="0.2">
      <c r="A40" s="2">
        <v>26</v>
      </c>
      <c r="B40" s="25">
        <f t="shared" si="1"/>
        <v>2294.0093975393206</v>
      </c>
      <c r="C40" s="32">
        <f t="shared" si="2"/>
        <v>2370871.0534388241</v>
      </c>
      <c r="D40" s="32">
        <f t="shared" si="8"/>
        <v>70241.228581328411</v>
      </c>
      <c r="E40" s="33">
        <f t="shared" si="3"/>
        <v>0.14369691371240895</v>
      </c>
      <c r="F40" s="34">
        <f t="shared" si="4"/>
        <v>0.14369691371240895</v>
      </c>
      <c r="G40" s="29">
        <v>0</v>
      </c>
      <c r="H40" s="35">
        <f t="shared" si="5"/>
        <v>2294.0093975393206</v>
      </c>
      <c r="I40" s="32">
        <f t="shared" si="6"/>
        <v>70243.646460610616</v>
      </c>
      <c r="J40" s="36">
        <f t="shared" si="7"/>
        <v>2370952.582334002</v>
      </c>
      <c r="K40" s="36">
        <v>78059.981760376933</v>
      </c>
    </row>
    <row r="41" spans="1:11" x14ac:dyDescent="0.2">
      <c r="A41" s="2">
        <v>27</v>
      </c>
      <c r="B41" s="25">
        <f t="shared" si="1"/>
        <v>2267.6083907458346</v>
      </c>
      <c r="C41" s="32">
        <f t="shared" si="2"/>
        <v>2440290.1661458248</v>
      </c>
      <c r="D41" s="32">
        <f t="shared" si="8"/>
        <v>69419.112707000691</v>
      </c>
      <c r="E41" s="33">
        <f t="shared" si="3"/>
        <v>0.13890493842008211</v>
      </c>
      <c r="F41" s="34">
        <f t="shared" si="4"/>
        <v>0.13890493842008211</v>
      </c>
      <c r="G41" s="29">
        <v>0</v>
      </c>
      <c r="H41" s="35">
        <f t="shared" si="5"/>
        <v>2267.6083907458346</v>
      </c>
      <c r="I41" s="32">
        <f t="shared" si="6"/>
        <v>69421.34556914086</v>
      </c>
      <c r="J41" s="36">
        <f t="shared" si="7"/>
        <v>2440373.9279031428</v>
      </c>
      <c r="K41" s="36">
        <v>80491.361086534176</v>
      </c>
    </row>
    <row r="42" spans="1:11" x14ac:dyDescent="0.2">
      <c r="A42" s="2">
        <v>28</v>
      </c>
      <c r="B42" s="25">
        <f t="shared" si="1"/>
        <v>2242.3487084819271</v>
      </c>
      <c r="C42" s="32">
        <f t="shared" si="2"/>
        <v>2508923.2906509819</v>
      </c>
      <c r="D42" s="32">
        <f t="shared" si="8"/>
        <v>68633.124505157117</v>
      </c>
      <c r="E42" s="33">
        <f t="shared" si="3"/>
        <v>0.13442227946571966</v>
      </c>
      <c r="F42" s="34">
        <f t="shared" si="4"/>
        <v>0.13442227946571966</v>
      </c>
      <c r="G42" s="29">
        <v>0</v>
      </c>
      <c r="H42" s="35">
        <f t="shared" si="5"/>
        <v>2242.3487084819271</v>
      </c>
      <c r="I42" s="32">
        <f t="shared" si="6"/>
        <v>68635.191900945676</v>
      </c>
      <c r="J42" s="36">
        <f t="shared" si="7"/>
        <v>2509009.1198040885</v>
      </c>
      <c r="K42" s="36">
        <v>82910.613857711709</v>
      </c>
    </row>
    <row r="43" spans="1:11" x14ac:dyDescent="0.2">
      <c r="A43" s="2">
        <v>29</v>
      </c>
      <c r="B43" s="25">
        <f t="shared" si="1"/>
        <v>2218.1470539115885</v>
      </c>
      <c r="C43" s="32">
        <f t="shared" si="2"/>
        <v>2576803.8755116174</v>
      </c>
      <c r="D43" s="32">
        <f t="shared" si="8"/>
        <v>67880.584860635456</v>
      </c>
      <c r="E43" s="33">
        <f t="shared" si="3"/>
        <v>0.13021992184736311</v>
      </c>
      <c r="F43" s="34">
        <f t="shared" si="4"/>
        <v>0.13021992184736311</v>
      </c>
      <c r="G43" s="29">
        <v>0</v>
      </c>
      <c r="H43" s="35">
        <f t="shared" si="5"/>
        <v>2218.1470539115885</v>
      </c>
      <c r="I43" s="32">
        <f t="shared" si="6"/>
        <v>67882.503739923603</v>
      </c>
      <c r="J43" s="36">
        <f t="shared" si="7"/>
        <v>2576891.6235440122</v>
      </c>
      <c r="K43" s="36">
        <v>85317.800555354857</v>
      </c>
    </row>
    <row r="44" spans="1:11" x14ac:dyDescent="0.2">
      <c r="A44" s="2">
        <v>30</v>
      </c>
      <c r="B44" s="25">
        <f t="shared" si="1"/>
        <v>2194.9285384482787</v>
      </c>
      <c r="C44" s="32">
        <f t="shared" si="2"/>
        <v>2643962.9648481649</v>
      </c>
      <c r="D44" s="32">
        <f t="shared" si="8"/>
        <v>67159.089336547535</v>
      </c>
      <c r="E44" s="33">
        <f t="shared" si="3"/>
        <v>0.12627236975395226</v>
      </c>
      <c r="F44" s="34">
        <f t="shared" si="4"/>
        <v>0.12627236975395226</v>
      </c>
      <c r="G44" s="29">
        <v>0</v>
      </c>
      <c r="H44" s="35">
        <f t="shared" si="5"/>
        <v>2194.9285384482787</v>
      </c>
      <c r="I44" s="32">
        <f t="shared" si="6"/>
        <v>67160.874461283107</v>
      </c>
      <c r="J44" s="36">
        <f t="shared" si="7"/>
        <v>2644052.4980052952</v>
      </c>
      <c r="K44" s="36">
        <v>87712.981359256402</v>
      </c>
    </row>
    <row r="45" spans="1:11" x14ac:dyDescent="0.2">
      <c r="A45" s="2">
        <v>31</v>
      </c>
      <c r="B45" s="25">
        <f t="shared" si="1"/>
        <v>2172.6256116443528</v>
      </c>
      <c r="C45" s="32">
        <f t="shared" si="2"/>
        <v>2710429.4375301045</v>
      </c>
      <c r="D45" s="32">
        <f t="shared" si="8"/>
        <v>66466.472681939602</v>
      </c>
      <c r="E45" s="33">
        <f t="shared" si="3"/>
        <v>0.12255712868276517</v>
      </c>
      <c r="F45" s="34">
        <f t="shared" si="4"/>
        <v>0.12255712868276517</v>
      </c>
      <c r="G45" s="29">
        <v>0</v>
      </c>
      <c r="H45" s="35">
        <f t="shared" si="5"/>
        <v>2172.6256116443528</v>
      </c>
      <c r="I45" s="32">
        <f t="shared" si="6"/>
        <v>66468.13696345585</v>
      </c>
      <c r="J45" s="36">
        <f t="shared" si="7"/>
        <v>2710520.6349687511</v>
      </c>
      <c r="K45" s="36">
        <v>90096.216149061205</v>
      </c>
    </row>
    <row r="46" spans="1:11" x14ac:dyDescent="0.2">
      <c r="A46" s="2">
        <v>32</v>
      </c>
      <c r="B46" s="25">
        <f t="shared" si="1"/>
        <v>2151.1771538438297</v>
      </c>
      <c r="C46" s="32">
        <f t="shared" si="2"/>
        <v>2776230.2163481833</v>
      </c>
      <c r="D46" s="32">
        <f t="shared" si="8"/>
        <v>65800.778818078805</v>
      </c>
      <c r="E46" s="33">
        <f t="shared" si="3"/>
        <v>0.11905427640178814</v>
      </c>
      <c r="F46" s="34">
        <f t="shared" si="4"/>
        <v>0.11905427640178814</v>
      </c>
      <c r="G46" s="29">
        <v>0</v>
      </c>
      <c r="H46" s="35">
        <f t="shared" si="5"/>
        <v>2151.1771538438297</v>
      </c>
      <c r="I46" s="32">
        <f t="shared" si="6"/>
        <v>65802.333594489828</v>
      </c>
      <c r="J46" s="36">
        <f t="shared" si="7"/>
        <v>2776322.968563241</v>
      </c>
      <c r="K46" s="36">
        <v>92467.564505763163</v>
      </c>
    </row>
    <row r="47" spans="1:11" x14ac:dyDescent="0.2">
      <c r="A47" s="2">
        <v>33</v>
      </c>
      <c r="B47" s="25">
        <f t="shared" si="1"/>
        <v>2130.5277030240386</v>
      </c>
      <c r="C47" s="32">
        <f t="shared" si="2"/>
        <v>2841390.4516761904</v>
      </c>
      <c r="D47" s="32">
        <f t="shared" si="8"/>
        <v>65160.235328007024</v>
      </c>
      <c r="E47" s="33">
        <f t="shared" si="3"/>
        <v>0.11574610546826801</v>
      </c>
      <c r="F47" s="34">
        <f t="shared" si="4"/>
        <v>0.11574610546826801</v>
      </c>
      <c r="G47" s="29">
        <v>0</v>
      </c>
      <c r="H47" s="35">
        <f t="shared" si="5"/>
        <v>2130.5277030240386</v>
      </c>
      <c r="I47" s="32">
        <f t="shared" si="6"/>
        <v>65161.69059352429</v>
      </c>
      <c r="J47" s="36">
        <f t="shared" si="7"/>
        <v>2841484.6591567653</v>
      </c>
      <c r="K47" s="36">
        <v>94827.08571319461</v>
      </c>
    </row>
    <row r="48" spans="1:11" x14ac:dyDescent="0.2">
      <c r="A48" s="2">
        <v>34</v>
      </c>
      <c r="B48" s="25">
        <f t="shared" si="1"/>
        <v>2110.6267929024657</v>
      </c>
      <c r="C48" s="32">
        <f t="shared" si="2"/>
        <v>2905933.6833449979</v>
      </c>
      <c r="D48" s="32">
        <f t="shared" si="8"/>
        <v>64543.231668807566</v>
      </c>
      <c r="E48" s="33">
        <f t="shared" si="3"/>
        <v>0.11261682375572235</v>
      </c>
      <c r="F48" s="34">
        <f t="shared" si="4"/>
        <v>0.11261682375572235</v>
      </c>
      <c r="G48" s="29">
        <v>0</v>
      </c>
      <c r="H48" s="35">
        <f t="shared" si="5"/>
        <v>2110.6267929024657</v>
      </c>
      <c r="I48" s="32">
        <f t="shared" si="6"/>
        <v>64544.596264509346</v>
      </c>
      <c r="J48" s="36">
        <f t="shared" si="7"/>
        <v>2906029.2554212748</v>
      </c>
      <c r="K48" s="36">
        <v>97174.838759508755</v>
      </c>
    </row>
    <row r="49" spans="1:11" x14ac:dyDescent="0.2">
      <c r="A49" s="2">
        <v>35</v>
      </c>
      <c r="B49" s="25">
        <f t="shared" si="1"/>
        <v>2091.4283837995363</v>
      </c>
      <c r="C49" s="32">
        <f t="shared" si="2"/>
        <v>2969881.983824145</v>
      </c>
      <c r="D49" s="32">
        <f t="shared" si="8"/>
        <v>63948.300479147118</v>
      </c>
      <c r="E49" s="33">
        <f t="shared" si="3"/>
        <v>0.10965230229614568</v>
      </c>
      <c r="F49" s="34">
        <f t="shared" si="4"/>
        <v>0.10965230229614568</v>
      </c>
      <c r="G49" s="29">
        <v>0</v>
      </c>
      <c r="H49" s="35">
        <f t="shared" si="5"/>
        <v>2091.4283837995363</v>
      </c>
      <c r="I49" s="32">
        <f t="shared" si="6"/>
        <v>63949.582252332264</v>
      </c>
      <c r="J49" s="36">
        <f t="shared" si="7"/>
        <v>2969978.8376736073</v>
      </c>
      <c r="K49" s="36">
        <v>99510.882338653959</v>
      </c>
    </row>
    <row r="50" spans="1:11" x14ac:dyDescent="0.2">
      <c r="A50" s="2">
        <v>36</v>
      </c>
      <c r="B50" s="25">
        <f t="shared" si="1"/>
        <v>2072.89037122134</v>
      </c>
      <c r="C50" s="32">
        <f t="shared" si="2"/>
        <v>3033256.0852972912</v>
      </c>
      <c r="D50" s="32">
        <f t="shared" si="8"/>
        <v>63374.101473146118</v>
      </c>
      <c r="E50" s="33">
        <f t="shared" si="3"/>
        <v>0.10683986193924586</v>
      </c>
      <c r="F50" s="34">
        <f t="shared" si="4"/>
        <v>0.10683986193924586</v>
      </c>
      <c r="G50" s="29">
        <v>0</v>
      </c>
      <c r="H50" s="35">
        <f t="shared" si="5"/>
        <v>2072.89037122134</v>
      </c>
      <c r="I50" s="32">
        <f t="shared" si="6"/>
        <v>63375.307411352573</v>
      </c>
      <c r="J50" s="36">
        <f t="shared" si="7"/>
        <v>3033354.1450849599</v>
      </c>
      <c r="K50" s="36">
        <v>101835.27485184139</v>
      </c>
    </row>
    <row r="51" spans="1:11" x14ac:dyDescent="0.2">
      <c r="A51" s="2">
        <v>37</v>
      </c>
      <c r="B51" s="25">
        <f t="shared" si="1"/>
        <v>2054.9741598775317</v>
      </c>
      <c r="C51" s="32">
        <f t="shared" si="2"/>
        <v>3096075.4928043662</v>
      </c>
      <c r="D51" s="32">
        <f t="shared" si="8"/>
        <v>62819.407507074997</v>
      </c>
      <c r="E51" s="33">
        <f t="shared" si="3"/>
        <v>0.10416809203129317</v>
      </c>
      <c r="F51" s="34">
        <f t="shared" si="4"/>
        <v>0.10416809203129317</v>
      </c>
      <c r="G51" s="29">
        <v>0</v>
      </c>
      <c r="H51" s="35">
        <f t="shared" si="5"/>
        <v>2054.9741598775317</v>
      </c>
      <c r="I51" s="32">
        <f t="shared" si="6"/>
        <v>62820.543850991606</v>
      </c>
      <c r="J51" s="36">
        <f t="shared" si="7"/>
        <v>3096174.6889359513</v>
      </c>
      <c r="K51" s="36">
        <v>104148.07440900491</v>
      </c>
    </row>
    <row r="52" spans="1:11" x14ac:dyDescent="0.2">
      <c r="A52" s="2">
        <v>38</v>
      </c>
      <c r="B52" s="25">
        <f t="shared" si="1"/>
        <v>2037.6442930428059</v>
      </c>
      <c r="C52" s="32">
        <f t="shared" si="2"/>
        <v>3158358.5852831197</v>
      </c>
      <c r="D52" s="32">
        <f t="shared" si="8"/>
        <v>62283.092478753533</v>
      </c>
      <c r="E52" s="33">
        <f t="shared" si="3"/>
        <v>0.10162669564352834</v>
      </c>
      <c r="F52" s="34">
        <f t="shared" si="4"/>
        <v>0.10162669564352834</v>
      </c>
      <c r="G52" s="29">
        <v>0</v>
      </c>
      <c r="H52" s="35">
        <f t="shared" si="5"/>
        <v>2037.6442930428059</v>
      </c>
      <c r="I52" s="32">
        <f t="shared" si="6"/>
        <v>62284.164818131649</v>
      </c>
      <c r="J52" s="36">
        <f t="shared" si="7"/>
        <v>3158458.8537540832</v>
      </c>
      <c r="K52" s="36">
        <v>106449.33883025391</v>
      </c>
    </row>
    <row r="53" spans="1:11" x14ac:dyDescent="0.2">
      <c r="A53" s="2">
        <v>39</v>
      </c>
      <c r="B53" s="25">
        <f t="shared" si="1"/>
        <v>2020.8681289292183</v>
      </c>
      <c r="C53" s="32">
        <f t="shared" si="2"/>
        <v>3220122.7060641404</v>
      </c>
      <c r="D53" s="32">
        <f t="shared" si="8"/>
        <v>61764.120781020727</v>
      </c>
      <c r="E53" s="33">
        <f t="shared" si="3"/>
        <v>9.9206356922589001E-2</v>
      </c>
      <c r="F53" s="34">
        <f t="shared" si="4"/>
        <v>0.1</v>
      </c>
      <c r="G53" s="29">
        <v>0</v>
      </c>
      <c r="H53" s="35">
        <f t="shared" si="5"/>
        <v>2020.7344793487791</v>
      </c>
      <c r="I53" s="32">
        <f t="shared" si="6"/>
        <v>61763.094517432713</v>
      </c>
      <c r="J53" s="36">
        <f t="shared" si="7"/>
        <v>3220221.9482715158</v>
      </c>
      <c r="K53" s="36">
        <v>108739.1256473188</v>
      </c>
    </row>
    <row r="54" spans="1:11" x14ac:dyDescent="0.2">
      <c r="A54" s="2">
        <v>40</v>
      </c>
      <c r="B54" s="25">
        <f t="shared" si="1"/>
        <v>2004.6155571553033</v>
      </c>
      <c r="C54" s="32">
        <f t="shared" si="2"/>
        <v>3281384.2441416462</v>
      </c>
      <c r="D54" s="32">
        <f t="shared" si="8"/>
        <v>61261.538077505771</v>
      </c>
      <c r="E54" s="33">
        <f t="shared" si="3"/>
        <v>9.6898626959582679E-2</v>
      </c>
      <c r="F54" s="34">
        <f t="shared" si="4"/>
        <v>0.1</v>
      </c>
      <c r="G54" s="29">
        <v>0</v>
      </c>
      <c r="H54" s="35">
        <f t="shared" si="5"/>
        <v>2003.9649952501302</v>
      </c>
      <c r="I54" s="32">
        <f t="shared" si="6"/>
        <v>61250.540670315269</v>
      </c>
      <c r="J54" s="36">
        <f t="shared" si="7"/>
        <v>3281472.488941831</v>
      </c>
      <c r="K54" s="36">
        <v>111017.49210498926</v>
      </c>
    </row>
    <row r="55" spans="1:11" x14ac:dyDescent="0.2">
      <c r="A55" s="2">
        <v>41</v>
      </c>
      <c r="B55" s="25">
        <f t="shared" si="1"/>
        <v>1988.858749548371</v>
      </c>
      <c r="C55" s="32">
        <f t="shared" si="2"/>
        <v>3342158.7073500701</v>
      </c>
      <c r="D55" s="32">
        <f t="shared" si="8"/>
        <v>60774.463208423927</v>
      </c>
      <c r="E55" s="33">
        <f t="shared" si="3"/>
        <v>9.4695825230204839E-2</v>
      </c>
      <c r="F55" s="34">
        <f t="shared" si="4"/>
        <v>0.1</v>
      </c>
      <c r="G55" s="29">
        <v>0</v>
      </c>
      <c r="H55" s="35">
        <f t="shared" si="5"/>
        <v>1987.334676192613</v>
      </c>
      <c r="I55" s="32">
        <f t="shared" si="6"/>
        <v>60742.240357581672</v>
      </c>
      <c r="J55" s="36">
        <f t="shared" si="7"/>
        <v>3342214.7292994126</v>
      </c>
      <c r="K55" s="36">
        <v>113284.49516254537</v>
      </c>
    </row>
    <row r="56" spans="1:11" x14ac:dyDescent="0.2">
      <c r="A56" s="2">
        <v>42</v>
      </c>
      <c r="B56" s="25">
        <f t="shared" si="1"/>
        <v>1973.5719404541842</v>
      </c>
      <c r="C56" s="32">
        <f t="shared" si="2"/>
        <v>3402460.7884160252</v>
      </c>
      <c r="D56" s="32">
        <f t="shared" si="8"/>
        <v>60302.081065955106</v>
      </c>
      <c r="E56" s="33">
        <f t="shared" si="3"/>
        <v>9.2590954182294599E-2</v>
      </c>
      <c r="F56" s="34">
        <f t="shared" si="4"/>
        <v>0.1</v>
      </c>
      <c r="G56" s="29">
        <v>0</v>
      </c>
      <c r="H56" s="35">
        <f t="shared" si="5"/>
        <v>1970.8423672862762</v>
      </c>
      <c r="I56" s="32">
        <f t="shared" si="6"/>
        <v>60238.158280395168</v>
      </c>
      <c r="J56" s="36">
        <f t="shared" si="7"/>
        <v>3402452.8875798075</v>
      </c>
      <c r="K56" s="36">
        <v>115540.19149518167</v>
      </c>
    </row>
    <row r="57" spans="1:11" x14ac:dyDescent="0.2">
      <c r="A57" s="2">
        <v>43</v>
      </c>
      <c r="B57" s="25">
        <f t="shared" si="1"/>
        <v>1958.731232496375</v>
      </c>
      <c r="C57" s="32">
        <f t="shared" si="2"/>
        <v>3462304.4247201714</v>
      </c>
      <c r="D57" s="32">
        <f t="shared" si="8"/>
        <v>59843.636304146145</v>
      </c>
      <c r="E57" s="33">
        <f t="shared" si="3"/>
        <v>9.0577624969309212E-2</v>
      </c>
      <c r="F57" s="34">
        <f t="shared" si="4"/>
        <v>0.1</v>
      </c>
      <c r="G57" s="29">
        <v>0</v>
      </c>
      <c r="H57" s="35">
        <f t="shared" si="5"/>
        <v>1954.4869232252624</v>
      </c>
      <c r="I57" s="32">
        <f t="shared" si="6"/>
        <v>59738.259432852588</v>
      </c>
      <c r="J57" s="36">
        <f t="shared" si="7"/>
        <v>3462191.1470126603</v>
      </c>
      <c r="K57" s="36">
        <v>117784.63749542394</v>
      </c>
    </row>
    <row r="58" spans="1:11" x14ac:dyDescent="0.2">
      <c r="A58" s="2">
        <v>44</v>
      </c>
      <c r="B58" s="25">
        <f t="shared" si="1"/>
        <v>1944.3144243601823</v>
      </c>
      <c r="C58" s="32">
        <f t="shared" si="2"/>
        <v>3521702.8524900246</v>
      </c>
      <c r="D58" s="32">
        <f t="shared" si="8"/>
        <v>59398.427769853268</v>
      </c>
      <c r="E58" s="33">
        <f t="shared" si="3"/>
        <v>8.8649992668729069E-2</v>
      </c>
      <c r="F58" s="34">
        <f t="shared" si="4"/>
        <v>0.1</v>
      </c>
      <c r="G58" s="29">
        <v>0</v>
      </c>
      <c r="H58" s="35">
        <f t="shared" si="5"/>
        <v>1938.2672082082722</v>
      </c>
      <c r="I58" s="32">
        <f t="shared" si="6"/>
        <v>59242.509099556781</v>
      </c>
      <c r="J58" s="36">
        <f t="shared" si="7"/>
        <v>3521433.6561122169</v>
      </c>
      <c r="K58" s="36">
        <v>120017.88927453912</v>
      </c>
    </row>
    <row r="59" spans="1:11" x14ac:dyDescent="0.2">
      <c r="A59" s="2">
        <v>45</v>
      </c>
      <c r="B59" s="25">
        <f t="shared" si="1"/>
        <v>1930.3008576976952</v>
      </c>
      <c r="C59" s="32">
        <f t="shared" si="2"/>
        <v>3580668.6560487887</v>
      </c>
      <c r="D59" s="32">
        <f t="shared" si="8"/>
        <v>58965.803558764048</v>
      </c>
      <c r="E59" s="33">
        <f t="shared" si="3"/>
        <v>8.6802699601637501E-2</v>
      </c>
      <c r="F59" s="34">
        <f t="shared" si="4"/>
        <v>0.1</v>
      </c>
      <c r="G59" s="29">
        <v>0</v>
      </c>
      <c r="H59" s="35">
        <f t="shared" si="5"/>
        <v>1922.1820958596888</v>
      </c>
      <c r="I59" s="32">
        <f t="shared" si="6"/>
        <v>58750.872853200795</v>
      </c>
      <c r="J59" s="36">
        <f t="shared" si="7"/>
        <v>3580184.5289654178</v>
      </c>
      <c r="K59" s="36">
        <v>122240.00266393801</v>
      </c>
    </row>
    <row r="60" spans="1:11" x14ac:dyDescent="0.2">
      <c r="A60" s="2">
        <v>46</v>
      </c>
      <c r="B60" s="25">
        <f t="shared" si="1"/>
        <v>1916.6712806856642</v>
      </c>
      <c r="C60" s="32">
        <f t="shared" si="2"/>
        <v>3639213.8126634299</v>
      </c>
      <c r="D60" s="32">
        <f t="shared" si="8"/>
        <v>58545.156614641193</v>
      </c>
      <c r="E60" s="33">
        <f t="shared" si="3"/>
        <v>8.5030825595588888E-2</v>
      </c>
      <c r="F60" s="34">
        <f t="shared" si="4"/>
        <v>0.1</v>
      </c>
      <c r="G60" s="29">
        <v>0</v>
      </c>
      <c r="H60" s="35">
        <f t="shared" si="5"/>
        <v>1906.2304691513573</v>
      </c>
      <c r="I60" s="32">
        <f t="shared" si="6"/>
        <v>58263.316552181022</v>
      </c>
      <c r="J60" s="36">
        <f t="shared" si="7"/>
        <v>3638447.8455175986</v>
      </c>
      <c r="K60" s="36">
        <v>124451.03321657103</v>
      </c>
    </row>
    <row r="61" spans="1:11" x14ac:dyDescent="0.2">
      <c r="A61" s="2">
        <v>47</v>
      </c>
      <c r="B61" s="25">
        <f t="shared" si="1"/>
        <v>1903.4077261286022</v>
      </c>
      <c r="C61" s="32">
        <f t="shared" si="2"/>
        <v>3697349.7334662578</v>
      </c>
      <c r="D61" s="32">
        <f t="shared" si="8"/>
        <v>58135.920802827924</v>
      </c>
      <c r="E61" s="33">
        <f t="shared" si="3"/>
        <v>8.3329844218282267E-2</v>
      </c>
      <c r="F61" s="34">
        <f t="shared" si="4"/>
        <v>0.1</v>
      </c>
      <c r="G61" s="29">
        <v>0</v>
      </c>
      <c r="H61" s="35">
        <f t="shared" si="5"/>
        <v>1890.411220325012</v>
      </c>
      <c r="I61" s="32">
        <f t="shared" si="6"/>
        <v>57779.806338226212</v>
      </c>
      <c r="J61" s="36">
        <f t="shared" si="7"/>
        <v>3696227.651855825</v>
      </c>
      <c r="K61" s="36">
        <v>126651.03620831721</v>
      </c>
    </row>
    <row r="62" spans="1:11" x14ac:dyDescent="0.2">
      <c r="A62" s="2">
        <v>48</v>
      </c>
      <c r="B62" s="25">
        <f t="shared" si="1"/>
        <v>1890.4934023025387</v>
      </c>
      <c r="C62" s="32">
        <f t="shared" si="2"/>
        <v>3755087.3008642872</v>
      </c>
      <c r="D62" s="32">
        <f t="shared" si="8"/>
        <v>57737.56739802938</v>
      </c>
      <c r="E62" s="33">
        <f t="shared" si="3"/>
        <v>8.1695584162220697E-2</v>
      </c>
      <c r="F62" s="34">
        <f t="shared" si="4"/>
        <v>0.1</v>
      </c>
      <c r="G62" s="29">
        <v>0</v>
      </c>
      <c r="H62" s="35">
        <f t="shared" si="5"/>
        <v>1874.7232508153493</v>
      </c>
      <c r="I62" s="32">
        <f t="shared" si="6"/>
        <v>57300.308634043038</v>
      </c>
      <c r="J62" s="36">
        <f t="shared" si="7"/>
        <v>3753527.9604898682</v>
      </c>
      <c r="K62" s="36">
        <v>128840.06663936588</v>
      </c>
    </row>
    <row r="63" spans="1:11" x14ac:dyDescent="0.2">
      <c r="A63" s="2">
        <v>49</v>
      </c>
      <c r="B63" s="25">
        <f t="shared" si="1"/>
        <v>1877.9125949890192</v>
      </c>
      <c r="C63" s="32">
        <f t="shared" si="2"/>
        <v>3812436.9028001255</v>
      </c>
      <c r="D63" s="32">
        <f t="shared" si="8"/>
        <v>57349.601935838349</v>
      </c>
      <c r="E63" s="33">
        <f t="shared" si="3"/>
        <v>8.0124195086594088E-2</v>
      </c>
      <c r="F63" s="34">
        <f t="shared" si="4"/>
        <v>0.1</v>
      </c>
      <c r="G63" s="29">
        <v>0</v>
      </c>
      <c r="H63" s="35">
        <f t="shared" si="5"/>
        <v>1859.1654711737376</v>
      </c>
      <c r="I63" s="32">
        <f t="shared" si="6"/>
        <v>56824.790140986588</v>
      </c>
      <c r="J63" s="36">
        <f t="shared" si="7"/>
        <v>3810352.7506308546</v>
      </c>
      <c r="K63" s="36">
        <v>131018.17923559182</v>
      </c>
    </row>
    <row r="64" spans="1:11" x14ac:dyDescent="0.2">
      <c r="A64" s="2">
        <v>50</v>
      </c>
      <c r="B64" s="25">
        <f t="shared" si="1"/>
        <v>1865.6505793632118</v>
      </c>
      <c r="C64" s="32">
        <f t="shared" si="2"/>
        <v>3869408.4641841319</v>
      </c>
      <c r="D64" s="32">
        <f t="shared" si="8"/>
        <v>56971.561384006403</v>
      </c>
      <c r="E64" s="33">
        <f t="shared" si="3"/>
        <v>7.8612117327559058E-2</v>
      </c>
      <c r="F64" s="34">
        <f t="shared" si="4"/>
        <v>0.1</v>
      </c>
      <c r="G64" s="29">
        <v>0</v>
      </c>
      <c r="H64" s="35">
        <f t="shared" si="5"/>
        <v>1843.7368009925606</v>
      </c>
      <c r="I64" s="32">
        <f t="shared" si="6"/>
        <v>56353.217836749136</v>
      </c>
      <c r="J64" s="36">
        <f t="shared" si="7"/>
        <v>3866705.9684676039</v>
      </c>
      <c r="K64" s="36">
        <v>133185.42844992341</v>
      </c>
    </row>
    <row r="65" spans="1:11" x14ac:dyDescent="0.2">
      <c r="A65" s="2">
        <v>51</v>
      </c>
      <c r="B65" s="25">
        <f t="shared" si="1"/>
        <v>1853.6935405812667</v>
      </c>
      <c r="C65" s="32">
        <f t="shared" si="2"/>
        <v>3926011.475779864</v>
      </c>
      <c r="D65" s="32">
        <f t="shared" si="8"/>
        <v>56603.011595732067</v>
      </c>
      <c r="E65" s="33">
        <f t="shared" si="3"/>
        <v>7.7156054975180272E-2</v>
      </c>
      <c r="F65" s="34">
        <f t="shared" si="4"/>
        <v>0.1</v>
      </c>
      <c r="G65" s="29">
        <v>0</v>
      </c>
      <c r="H65" s="35">
        <f t="shared" si="5"/>
        <v>1828.4361688301883</v>
      </c>
      <c r="I65" s="32">
        <f t="shared" si="6"/>
        <v>55885.558973064704</v>
      </c>
      <c r="J65" s="36">
        <f t="shared" si="7"/>
        <v>3922591.5274406685</v>
      </c>
      <c r="K65" s="36">
        <v>135341.8684637039</v>
      </c>
    </row>
    <row r="66" spans="1:11" x14ac:dyDescent="0.2">
      <c r="A66" s="2">
        <v>52</v>
      </c>
      <c r="B66" s="25">
        <f t="shared" si="1"/>
        <v>1842.0285020658957</v>
      </c>
      <c r="C66" s="32">
        <f t="shared" si="2"/>
        <v>3982255.0207917513</v>
      </c>
      <c r="D66" s="32">
        <f t="shared" si="8"/>
        <v>56243.545011887327</v>
      </c>
      <c r="E66" s="33">
        <f t="shared" si="3"/>
        <v>7.5752951888422085E-2</v>
      </c>
      <c r="F66" s="34">
        <f t="shared" si="4"/>
        <v>0.1</v>
      </c>
      <c r="G66" s="29">
        <v>0</v>
      </c>
      <c r="H66" s="35">
        <f t="shared" si="5"/>
        <v>1813.2625121365718</v>
      </c>
      <c r="I66" s="32">
        <f t="shared" si="6"/>
        <v>55421.781073434344</v>
      </c>
      <c r="J66" s="36">
        <f t="shared" si="7"/>
        <v>3978013.3085141028</v>
      </c>
      <c r="K66" s="36">
        <v>137487.55318804586</v>
      </c>
    </row>
    <row r="67" spans="1:11" x14ac:dyDescent="0.2">
      <c r="A67" s="2">
        <v>53</v>
      </c>
      <c r="B67" s="25">
        <f t="shared" si="1"/>
        <v>1830.6432606201022</v>
      </c>
      <c r="C67" s="32">
        <f t="shared" si="2"/>
        <v>4038147.7993761105</v>
      </c>
      <c r="D67" s="32">
        <f t="shared" si="8"/>
        <v>55892.778584359214</v>
      </c>
      <c r="E67" s="33">
        <f t="shared" si="3"/>
        <v>7.4399970280847744E-2</v>
      </c>
      <c r="F67" s="34">
        <f t="shared" si="4"/>
        <v>0.1</v>
      </c>
      <c r="G67" s="29">
        <v>0</v>
      </c>
      <c r="H67" s="35">
        <f t="shared" si="5"/>
        <v>1798.2147771794537</v>
      </c>
      <c r="I67" s="32">
        <f t="shared" si="6"/>
        <v>54961.851930873898</v>
      </c>
      <c r="J67" s="36">
        <f t="shared" si="7"/>
        <v>4032975.1604449768</v>
      </c>
      <c r="K67" s="36">
        <v>139622.53626517925</v>
      </c>
    </row>
    <row r="68" spans="1:11" x14ac:dyDescent="0.2">
      <c r="A68" s="2">
        <v>54</v>
      </c>
      <c r="B68" s="25">
        <f t="shared" si="1"/>
        <v>1819.5263276108401</v>
      </c>
      <c r="C68" s="32">
        <f t="shared" si="2"/>
        <v>4093698.1512712687</v>
      </c>
      <c r="D68" s="32">
        <f t="shared" si="8"/>
        <v>55550.351895158179</v>
      </c>
      <c r="E68" s="33">
        <f t="shared" si="3"/>
        <v>7.3094471561128763E-2</v>
      </c>
      <c r="F68" s="34">
        <f t="shared" si="4"/>
        <v>0.1</v>
      </c>
      <c r="G68" s="29">
        <v>0</v>
      </c>
      <c r="H68" s="35">
        <f t="shared" si="5"/>
        <v>1783.2919189711924</v>
      </c>
      <c r="I68" s="32">
        <f t="shared" si="6"/>
        <v>54505.739605674149</v>
      </c>
      <c r="J68" s="36">
        <f t="shared" si="7"/>
        <v>4087480.9000506508</v>
      </c>
      <c r="K68" s="36">
        <v>141746.87106979219</v>
      </c>
    </row>
    <row r="69" spans="1:11" x14ac:dyDescent="0.2">
      <c r="A69" s="2">
        <v>55</v>
      </c>
      <c r="B69" s="25">
        <f t="shared" si="1"/>
        <v>1808.6668755601625</v>
      </c>
      <c r="C69" s="32">
        <f t="shared" si="2"/>
        <v>4148914.0767213218</v>
      </c>
      <c r="D69" s="32">
        <f t="shared" si="8"/>
        <v>55215.925450053066</v>
      </c>
      <c r="E69" s="33">
        <f t="shared" si="3"/>
        <v>7.1833999156207556E-2</v>
      </c>
      <c r="F69" s="34">
        <f t="shared" si="4"/>
        <v>0.1</v>
      </c>
      <c r="G69" s="29">
        <v>0</v>
      </c>
      <c r="H69" s="35">
        <f t="shared" si="5"/>
        <v>1768.4929011961933</v>
      </c>
      <c r="I69" s="32">
        <f t="shared" si="6"/>
        <v>54053.412423184316</v>
      </c>
      <c r="J69" s="36">
        <f t="shared" si="7"/>
        <v>4141534.312473835</v>
      </c>
      <c r="K69" s="36">
        <v>143860.61071036544</v>
      </c>
    </row>
    <row r="70" spans="1:11" x14ac:dyDescent="0.2">
      <c r="A70" s="2">
        <v>56</v>
      </c>
      <c r="B70" s="25">
        <f t="shared" si="1"/>
        <v>1798.0546895636935</v>
      </c>
      <c r="C70" s="32">
        <f t="shared" si="2"/>
        <v>4203803.2558491221</v>
      </c>
      <c r="D70" s="32">
        <f t="shared" si="8"/>
        <v>54889.179127800278</v>
      </c>
      <c r="E70" s="33">
        <f t="shared" si="3"/>
        <v>7.0616263081773406E-2</v>
      </c>
      <c r="F70" s="34">
        <f t="shared" si="4"/>
        <v>0.1</v>
      </c>
      <c r="G70" s="29">
        <v>0</v>
      </c>
      <c r="H70" s="35">
        <f t="shared" si="5"/>
        <v>1753.8166961389409</v>
      </c>
      <c r="I70" s="32">
        <f t="shared" si="6"/>
        <v>53604.838971614561</v>
      </c>
      <c r="J70" s="36">
        <f t="shared" si="7"/>
        <v>4195139.1514454493</v>
      </c>
      <c r="K70" s="36">
        <v>145963.80803050005</v>
      </c>
    </row>
    <row r="71" spans="1:11" x14ac:dyDescent="0.2">
      <c r="A71" s="2">
        <v>57</v>
      </c>
      <c r="B71" s="25">
        <f t="shared" si="1"/>
        <v>1787.6801230271083</v>
      </c>
      <c r="C71" s="32">
        <f t="shared" si="2"/>
        <v>4258373.066617555</v>
      </c>
      <c r="D71" s="32">
        <f t="shared" si="8"/>
        <v>54569.810768432915</v>
      </c>
      <c r="E71" s="33">
        <f t="shared" si="3"/>
        <v>6.9439126056171904E-2</v>
      </c>
      <c r="F71" s="34">
        <f t="shared" si="4"/>
        <v>0.1</v>
      </c>
      <c r="G71" s="29">
        <v>0</v>
      </c>
      <c r="H71" s="35">
        <f t="shared" si="5"/>
        <v>1739.2622846126303</v>
      </c>
      <c r="I71" s="32">
        <f t="shared" si="6"/>
        <v>53159.988099849317</v>
      </c>
      <c r="J71" s="36">
        <f t="shared" si="7"/>
        <v>4248299.1395452991</v>
      </c>
      <c r="K71" s="36">
        <v>148056.51561023857</v>
      </c>
    </row>
    <row r="72" spans="1:11" x14ac:dyDescent="0.2">
      <c r="A72" s="2">
        <v>58</v>
      </c>
      <c r="B72" s="25">
        <f t="shared" si="1"/>
        <v>1777.5340572725058</v>
      </c>
      <c r="C72" s="32">
        <f t="shared" si="2"/>
        <v>4312630.6015033331</v>
      </c>
      <c r="D72" s="32">
        <f t="shared" si="8"/>
        <v>54257.534885778092</v>
      </c>
      <c r="E72" s="33">
        <f t="shared" si="3"/>
        <v>6.8300590980490072E-2</v>
      </c>
      <c r="F72" s="34">
        <f t="shared" si="4"/>
        <v>0.1</v>
      </c>
      <c r="G72" s="29">
        <v>0</v>
      </c>
      <c r="H72" s="35">
        <f t="shared" si="5"/>
        <v>1724.8286558883901</v>
      </c>
      <c r="I72" s="32">
        <f t="shared" si="6"/>
        <v>52718.828915287253</v>
      </c>
      <c r="J72" s="36">
        <f t="shared" si="7"/>
        <v>4301017.9684605859</v>
      </c>
      <c r="K72" s="36">
        <v>150138.78576737951</v>
      </c>
    </row>
    <row r="73" spans="1:11" x14ac:dyDescent="0.2">
      <c r="A73" s="2">
        <v>59</v>
      </c>
      <c r="B73" s="25">
        <f t="shared" si="1"/>
        <v>1767.6078646195053</v>
      </c>
      <c r="C73" s="32">
        <f t="shared" si="2"/>
        <v>4366582.6829953436</v>
      </c>
      <c r="D73" s="32">
        <f t="shared" si="8"/>
        <v>53952.081492010504</v>
      </c>
      <c r="E73" s="33">
        <f t="shared" si="3"/>
        <v>6.7198789630662864E-2</v>
      </c>
      <c r="F73" s="34">
        <f t="shared" si="4"/>
        <v>0.1</v>
      </c>
      <c r="G73" s="29">
        <v>0</v>
      </c>
      <c r="H73" s="35">
        <f t="shared" si="5"/>
        <v>1710.5148076250914</v>
      </c>
      <c r="I73" s="32">
        <f t="shared" si="6"/>
        <v>52281.330781698591</v>
      </c>
      <c r="J73" s="36">
        <f t="shared" si="7"/>
        <v>4353299.2992422841</v>
      </c>
      <c r="K73" s="36">
        <v>152210.67055878523</v>
      </c>
    </row>
    <row r="74" spans="1:11" x14ac:dyDescent="0.2">
      <c r="A74" s="2">
        <v>60</v>
      </c>
      <c r="B74" s="25">
        <f t="shared" si="1"/>
        <v>1757.8933745918848</v>
      </c>
      <c r="C74" s="32">
        <f t="shared" si="2"/>
        <v>4420235.8780175475</v>
      </c>
      <c r="D74" s="32">
        <f t="shared" si="8"/>
        <v>53653.19502220396</v>
      </c>
      <c r="E74" s="33">
        <f t="shared" si="3"/>
        <v>6.6131972426751465E-2</v>
      </c>
      <c r="F74" s="34">
        <f t="shared" si="4"/>
        <v>0.1</v>
      </c>
      <c r="G74" s="29">
        <v>0</v>
      </c>
      <c r="H74" s="35">
        <f t="shared" si="5"/>
        <v>1696.3197457997414</v>
      </c>
      <c r="I74" s="32">
        <f t="shared" si="6"/>
        <v>51847.463317090755</v>
      </c>
      <c r="J74" s="36">
        <f t="shared" si="7"/>
        <v>4405146.7625593748</v>
      </c>
      <c r="K74" s="36">
        <v>154272.2217816835</v>
      </c>
    </row>
    <row r="75" spans="1:11" x14ac:dyDescent="0.2">
      <c r="A75" s="2">
        <v>61</v>
      </c>
      <c r="B75" s="25">
        <f t="shared" si="1"/>
        <v>1748.3828429405639</v>
      </c>
      <c r="C75" s="32">
        <f t="shared" si="2"/>
        <v>4473596.511366873</v>
      </c>
      <c r="D75" s="32">
        <f t="shared" si="8"/>
        <v>53360.633349325508</v>
      </c>
      <c r="E75" s="33">
        <f t="shared" si="3"/>
        <v>6.5098499161606996E-2</v>
      </c>
      <c r="F75" s="34">
        <f t="shared" si="4"/>
        <v>0.1</v>
      </c>
      <c r="G75" s="29">
        <v>0</v>
      </c>
      <c r="H75" s="35">
        <f t="shared" si="5"/>
        <v>1682.2424846384531</v>
      </c>
      <c r="I75" s="32">
        <f t="shared" si="6"/>
        <v>51417.196391605641</v>
      </c>
      <c r="J75" s="36">
        <f t="shared" si="7"/>
        <v>4456563.9589509806</v>
      </c>
      <c r="K75" s="36">
        <v>156323.49097496216</v>
      </c>
    </row>
    <row r="76" spans="1:11" x14ac:dyDescent="0.2">
      <c r="A76" s="2">
        <v>62</v>
      </c>
      <c r="B76" s="25">
        <f t="shared" si="1"/>
        <v>1739.0689232085795</v>
      </c>
      <c r="C76" s="32">
        <f t="shared" si="2"/>
        <v>4526670.6782477126</v>
      </c>
      <c r="D76" s="32">
        <f t="shared" si="8"/>
        <v>53074.166880839504</v>
      </c>
      <c r="E76" s="33">
        <f t="shared" si="3"/>
        <v>6.4096830585642361E-2</v>
      </c>
      <c r="F76" s="34">
        <f t="shared" si="4"/>
        <v>0.1</v>
      </c>
      <c r="G76" s="29">
        <v>0</v>
      </c>
      <c r="H76" s="35">
        <f t="shared" si="5"/>
        <v>1668.2820465479883</v>
      </c>
      <c r="I76" s="32">
        <f t="shared" si="6"/>
        <v>50990.500125422601</v>
      </c>
      <c r="J76" s="36">
        <f t="shared" si="7"/>
        <v>4507554.4590764027</v>
      </c>
      <c r="K76" s="36">
        <v>158364.52942045793</v>
      </c>
    </row>
    <row r="77" spans="1:11" x14ac:dyDescent="0.2">
      <c r="A77" s="2">
        <v>63</v>
      </c>
      <c r="B77" s="25">
        <f t="shared" si="1"/>
        <v>1729.9446405942028</v>
      </c>
      <c r="C77" s="32">
        <f t="shared" si="2"/>
        <v>4579464.2559763193</v>
      </c>
      <c r="D77" s="32">
        <f t="shared" si="8"/>
        <v>52793.577728606761</v>
      </c>
      <c r="E77" s="33">
        <f t="shared" si="3"/>
        <v>6.3125520756708339E-2</v>
      </c>
      <c r="F77" s="34">
        <f t="shared" si="4"/>
        <v>0.1</v>
      </c>
      <c r="G77" s="29">
        <v>0</v>
      </c>
      <c r="H77" s="35">
        <f t="shared" si="5"/>
        <v>1654.4374620478695</v>
      </c>
      <c r="I77" s="32">
        <f t="shared" si="6"/>
        <v>50567.344886683917</v>
      </c>
      <c r="J77" s="36">
        <f t="shared" si="7"/>
        <v>4558121.8039630866</v>
      </c>
      <c r="K77" s="36">
        <v>160395.38814423827</v>
      </c>
    </row>
    <row r="78" spans="1:11" x14ac:dyDescent="0.2">
      <c r="A78" s="2">
        <v>64</v>
      </c>
      <c r="B78" s="25">
        <f t="shared" si="1"/>
        <v>1721.0033678949906</v>
      </c>
      <c r="C78" s="32">
        <f t="shared" si="2"/>
        <v>4631982.9149219915</v>
      </c>
      <c r="D78" s="32">
        <f t="shared" si="8"/>
        <v>52518.658945672214</v>
      </c>
      <c r="E78" s="33">
        <f t="shared" si="3"/>
        <v>6.2183210075319226E-2</v>
      </c>
      <c r="F78" s="34">
        <f t="shared" si="4"/>
        <v>0.1</v>
      </c>
      <c r="G78" s="29">
        <v>0</v>
      </c>
      <c r="H78" s="35">
        <f t="shared" si="5"/>
        <v>1640.7077697030536</v>
      </c>
      <c r="I78" s="32">
        <f t="shared" si="6"/>
        <v>50147.701289440185</v>
      </c>
      <c r="J78" s="36">
        <f t="shared" si="7"/>
        <v>4608269.5052525271</v>
      </c>
      <c r="K78" s="36">
        <v>162416.11791787707</v>
      </c>
    </row>
    <row r="79" spans="1:11" x14ac:dyDescent="0.2">
      <c r="A79" s="2">
        <v>65</v>
      </c>
      <c r="B79" s="25">
        <f t="shared" si="1"/>
        <v>1712.2388033389989</v>
      </c>
      <c r="C79" s="32">
        <f t="shared" si="2"/>
        <v>4684232.1287452057</v>
      </c>
      <c r="D79" s="32">
        <f t="shared" si="8"/>
        <v>52249.213823214173</v>
      </c>
      <c r="E79" s="33">
        <f t="shared" si="3"/>
        <v>6.1268618934511479E-2</v>
      </c>
      <c r="F79" s="34">
        <f t="shared" si="4"/>
        <v>0.1</v>
      </c>
      <c r="G79" s="29">
        <v>0</v>
      </c>
      <c r="H79" s="35">
        <f t="shared" si="5"/>
        <v>1627.0920160571654</v>
      </c>
      <c r="I79" s="32">
        <f t="shared" si="6"/>
        <v>49731.540191606509</v>
      </c>
      <c r="J79" s="36">
        <f t="shared" si="7"/>
        <v>4658001.0454441337</v>
      </c>
      <c r="K79" s="36">
        <v>164426.76925972386</v>
      </c>
    </row>
    <row r="80" spans="1:11" x14ac:dyDescent="0.2">
      <c r="A80" s="2">
        <v>66</v>
      </c>
      <c r="B80" s="25">
        <f t="shared" ref="B80:B143" si="9">$C$4*(1+($C$6*($C$5/12)*A80))^(-1/$C$6)</f>
        <v>1703.6449501299637</v>
      </c>
      <c r="C80" s="32">
        <f t="shared" ref="C80:C143" si="10">(($C$4^$C$6)/((1-$C$6)*($C$5/12)))*(($C$4^(1-$C$6))-(B80^(1-$C$6)))*30.4375</f>
        <v>4736217.1839874303</v>
      </c>
      <c r="D80" s="32">
        <f t="shared" si="8"/>
        <v>51985.055242224596</v>
      </c>
      <c r="E80" s="33">
        <f t="shared" ref="E80:E143" si="11">-LN(B80/B79)*12</f>
        <v>6.0380541922037512E-2</v>
      </c>
      <c r="F80" s="34">
        <f t="shared" ref="F80:F143" si="12">IF(E80&gt;0.1,E80,0.1)</f>
        <v>0.1</v>
      </c>
      <c r="G80" s="29">
        <v>0</v>
      </c>
      <c r="H80" s="35">
        <f t="shared" ref="H80:H143" si="13">H79*EXP(-F80/12)</f>
        <v>1613.5892555662856</v>
      </c>
      <c r="I80" s="32">
        <f t="shared" ref="I80:I143" si="14">IF(G80=0,((H79-H80)/(F80/12)*30.4375),D80)</f>
        <v>49318.832692938602</v>
      </c>
      <c r="J80" s="36">
        <f t="shared" ref="J80:J143" si="15">I80+J79</f>
        <v>4707319.8781370725</v>
      </c>
      <c r="K80" s="36">
        <v>166427.39243616696</v>
      </c>
    </row>
    <row r="81" spans="1:11" x14ac:dyDescent="0.2">
      <c r="A81" s="2">
        <v>67</v>
      </c>
      <c r="B81" s="25">
        <f t="shared" si="9"/>
        <v>1695.2160975513925</v>
      </c>
      <c r="C81" s="32">
        <f t="shared" si="10"/>
        <v>4787943.1890624873</v>
      </c>
      <c r="D81" s="32">
        <f t="shared" ref="D81:D144" si="16">C81-C80</f>
        <v>51726.005075057037</v>
      </c>
      <c r="E81" s="33">
        <f t="shared" si="11"/>
        <v>5.9517842519626593E-2</v>
      </c>
      <c r="F81" s="34">
        <f t="shared" si="12"/>
        <v>0.1</v>
      </c>
      <c r="G81" s="29">
        <v>0</v>
      </c>
      <c r="H81" s="35">
        <f t="shared" si="13"/>
        <v>1600.1985505332871</v>
      </c>
      <c r="I81" s="32">
        <f t="shared" si="14"/>
        <v>48909.550133027165</v>
      </c>
      <c r="J81" s="36">
        <f t="shared" si="15"/>
        <v>4756229.4282700997</v>
      </c>
      <c r="K81" s="36">
        <v>168418.03746288994</v>
      </c>
    </row>
    <row r="82" spans="1:11" x14ac:dyDescent="0.2">
      <c r="A82" s="2">
        <v>68</v>
      </c>
      <c r="B82" s="25">
        <f t="shared" si="9"/>
        <v>1686.9468034905185</v>
      </c>
      <c r="C82" s="32">
        <f t="shared" si="10"/>
        <v>4839415.0826946776</v>
      </c>
      <c r="D82" s="32">
        <f t="shared" si="16"/>
        <v>51471.893632190302</v>
      </c>
      <c r="E82" s="33">
        <f t="shared" si="11"/>
        <v>5.8679448250295078E-2</v>
      </c>
      <c r="F82" s="34">
        <f t="shared" si="12"/>
        <v>0.1</v>
      </c>
      <c r="G82" s="29">
        <v>0</v>
      </c>
      <c r="H82" s="35">
        <f t="shared" si="13"/>
        <v>1586.9189710427165</v>
      </c>
      <c r="I82" s="32">
        <f t="shared" si="14"/>
        <v>48503.664089308899</v>
      </c>
      <c r="J82" s="36">
        <f t="shared" si="15"/>
        <v>4804733.0923594087</v>
      </c>
      <c r="K82" s="36">
        <v>170398.75410612216</v>
      </c>
    </row>
    <row r="83" spans="1:11" x14ac:dyDescent="0.2">
      <c r="A83" s="2">
        <v>69</v>
      </c>
      <c r="B83" s="25">
        <f t="shared" si="9"/>
        <v>1678.8318782572328</v>
      </c>
      <c r="C83" s="32">
        <f t="shared" si="10"/>
        <v>4890637.6418451061</v>
      </c>
      <c r="D83" s="32">
        <f t="shared" si="16"/>
        <v>51222.559150428511</v>
      </c>
      <c r="E83" s="33">
        <f t="shared" si="11"/>
        <v>5.7864346230111385E-2</v>
      </c>
      <c r="F83" s="34">
        <f t="shared" si="12"/>
        <v>0.1</v>
      </c>
      <c r="G83" s="29">
        <v>0</v>
      </c>
      <c r="H83" s="35">
        <f t="shared" si="13"/>
        <v>1573.7495948962169</v>
      </c>
      <c r="I83" s="32">
        <f t="shared" si="14"/>
        <v>48101.146375089949</v>
      </c>
      <c r="J83" s="36">
        <f t="shared" si="15"/>
        <v>4852834.2387344986</v>
      </c>
      <c r="K83" s="36">
        <v>172369.59188388279</v>
      </c>
    </row>
    <row r="84" spans="1:11" x14ac:dyDescent="0.2">
      <c r="A84" s="2">
        <v>70</v>
      </c>
      <c r="B84" s="25">
        <f t="shared" si="9"/>
        <v>1670.8663695856369</v>
      </c>
      <c r="C84" s="32">
        <f t="shared" si="10"/>
        <v>4941615.4891635822</v>
      </c>
      <c r="D84" s="32">
        <f t="shared" si="16"/>
        <v>50977.847318476066</v>
      </c>
      <c r="E84" s="33">
        <f t="shared" si="11"/>
        <v>5.7071579085722079E-2</v>
      </c>
      <c r="F84" s="34">
        <f t="shared" si="12"/>
        <v>0.1</v>
      </c>
      <c r="G84" s="29">
        <v>0</v>
      </c>
      <c r="H84" s="35">
        <f t="shared" si="13"/>
        <v>1560.6895075484856</v>
      </c>
      <c r="I84" s="32">
        <f t="shared" si="14"/>
        <v>47701.96903758846</v>
      </c>
      <c r="J84" s="36">
        <f t="shared" si="15"/>
        <v>4900536.2077720873</v>
      </c>
      <c r="K84" s="36">
        <v>174330.60006721903</v>
      </c>
    </row>
    <row r="85" spans="1:11" x14ac:dyDescent="0.2">
      <c r="A85" s="2">
        <v>71</v>
      </c>
      <c r="B85" s="25">
        <f t="shared" si="9"/>
        <v>1663.0455487170104</v>
      </c>
      <c r="C85" s="32">
        <f t="shared" si="10"/>
        <v>4992353.1000007885</v>
      </c>
      <c r="D85" s="32">
        <f t="shared" si="16"/>
        <v>50737.610837206244</v>
      </c>
      <c r="E85" s="33">
        <f t="shared" si="11"/>
        <v>5.6300241202865531E-2</v>
      </c>
      <c r="F85" s="34">
        <f t="shared" si="12"/>
        <v>0.1</v>
      </c>
      <c r="G85" s="29">
        <v>0</v>
      </c>
      <c r="H85" s="35">
        <f t="shared" si="13"/>
        <v>1547.7378020437638</v>
      </c>
      <c r="I85" s="32">
        <f t="shared" si="14"/>
        <v>47306.10435599622</v>
      </c>
      <c r="J85" s="36">
        <f t="shared" si="15"/>
        <v>4947842.3121280838</v>
      </c>
      <c r="K85" s="36">
        <v>176281.82768143757</v>
      </c>
    </row>
    <row r="86" spans="1:11" x14ac:dyDescent="0.2">
      <c r="A86" s="2">
        <v>72</v>
      </c>
      <c r="B86" s="25">
        <f t="shared" si="9"/>
        <v>1655.3648974728653</v>
      </c>
      <c r="C86" s="32">
        <f t="shared" si="10"/>
        <v>5042854.8090122454</v>
      </c>
      <c r="D86" s="32">
        <f t="shared" si="16"/>
        <v>50501.709011456929</v>
      </c>
      <c r="E86" s="33">
        <f t="shared" si="11"/>
        <v>5.5549475275120178E-2</v>
      </c>
      <c r="F86" s="34">
        <f t="shared" si="12"/>
        <v>0.1</v>
      </c>
      <c r="G86" s="29">
        <v>0</v>
      </c>
      <c r="H86" s="35">
        <f t="shared" si="13"/>
        <v>1534.8935789528534</v>
      </c>
      <c r="I86" s="32">
        <f t="shared" si="14"/>
        <v>46913.5248395503</v>
      </c>
      <c r="J86" s="36">
        <f t="shared" si="15"/>
        <v>4994755.836967634</v>
      </c>
      <c r="K86" s="36">
        <v>178223.32350733041</v>
      </c>
    </row>
    <row r="87" spans="1:11" x14ac:dyDescent="0.2">
      <c r="A87" s="2">
        <v>73</v>
      </c>
      <c r="B87" s="25">
        <f t="shared" si="9"/>
        <v>1647.8200962355731</v>
      </c>
      <c r="C87" s="32">
        <f t="shared" si="10"/>
        <v>5093124.81638264</v>
      </c>
      <c r="D87" s="32">
        <f t="shared" si="16"/>
        <v>50270.007370394655</v>
      </c>
      <c r="E87" s="33">
        <f t="shared" si="11"/>
        <v>5.4818469125170417E-2</v>
      </c>
      <c r="F87" s="34">
        <f t="shared" si="12"/>
        <v>0.1</v>
      </c>
      <c r="G87" s="29">
        <v>0</v>
      </c>
      <c r="H87" s="35">
        <f t="shared" si="13"/>
        <v>1522.1559463106553</v>
      </c>
      <c r="I87" s="32">
        <f t="shared" si="14"/>
        <v>46524.203225628742</v>
      </c>
      <c r="J87" s="36">
        <f t="shared" si="15"/>
        <v>5041280.0401932625</v>
      </c>
      <c r="K87" s="36">
        <v>180155.13608239428</v>
      </c>
    </row>
    <row r="88" spans="1:11" x14ac:dyDescent="0.2">
      <c r="A88" s="2">
        <v>74</v>
      </c>
      <c r="B88" s="25">
        <f t="shared" si="9"/>
        <v>1640.4070127619104</v>
      </c>
      <c r="C88" s="32">
        <f t="shared" si="10"/>
        <v>5143167.1936972439</v>
      </c>
      <c r="D88" s="32">
        <f t="shared" si="16"/>
        <v>50042.377314603887</v>
      </c>
      <c r="E88" s="33">
        <f t="shared" si="11"/>
        <v>5.4106452773818994E-2</v>
      </c>
      <c r="F88" s="34">
        <f t="shared" si="12"/>
        <v>0.1</v>
      </c>
      <c r="G88" s="29">
        <v>0</v>
      </c>
      <c r="H88" s="35">
        <f t="shared" si="13"/>
        <v>1509.5240195542283</v>
      </c>
      <c r="I88" s="32">
        <f t="shared" si="14"/>
        <v>46138.112477849587</v>
      </c>
      <c r="J88" s="36">
        <f t="shared" si="15"/>
        <v>5087418.1526711117</v>
      </c>
      <c r="K88" s="36">
        <v>182077.31370204414</v>
      </c>
    </row>
    <row r="89" spans="1:11" x14ac:dyDescent="0.2">
      <c r="A89" s="2">
        <v>75</v>
      </c>
      <c r="B89" s="25">
        <f t="shared" si="9"/>
        <v>1633.1216917618872</v>
      </c>
      <c r="C89" s="32">
        <f t="shared" si="10"/>
        <v>5192985.889484752</v>
      </c>
      <c r="D89" s="32">
        <f t="shared" si="16"/>
        <v>49818.695787508041</v>
      </c>
      <c r="E89" s="33">
        <f t="shared" si="11"/>
        <v>5.3412695734479321E-2</v>
      </c>
      <c r="F89" s="34">
        <f t="shared" si="12"/>
        <v>0.1</v>
      </c>
      <c r="G89" s="29">
        <v>0</v>
      </c>
      <c r="H89" s="35">
        <f t="shared" si="13"/>
        <v>1496.99692146136</v>
      </c>
      <c r="I89" s="32">
        <f t="shared" si="14"/>
        <v>45755.225784201466</v>
      </c>
      <c r="J89" s="36">
        <f t="shared" si="15"/>
        <v>5133173.3784553129</v>
      </c>
      <c r="K89" s="36">
        <v>183989.90442082065</v>
      </c>
    </row>
    <row r="90" spans="1:11" x14ac:dyDescent="0.2">
      <c r="A90" s="2">
        <v>76</v>
      </c>
      <c r="B90" s="25">
        <f t="shared" si="9"/>
        <v>1625.960345181496</v>
      </c>
      <c r="C90" s="32">
        <f t="shared" si="10"/>
        <v>5242584.734453585</v>
      </c>
      <c r="D90" s="32">
        <f t="shared" si="16"/>
        <v>49598.844968833029</v>
      </c>
      <c r="E90" s="33">
        <f t="shared" si="11"/>
        <v>5.2736504513191396E-2</v>
      </c>
      <c r="F90" s="34">
        <f t="shared" si="12"/>
        <v>0.1</v>
      </c>
      <c r="G90" s="29">
        <v>0</v>
      </c>
      <c r="H90" s="35">
        <f t="shared" si="13"/>
        <v>1484.5737820896486</v>
      </c>
      <c r="I90" s="32">
        <f t="shared" si="14"/>
        <v>45375.51655517584</v>
      </c>
      <c r="J90" s="36">
        <f t="shared" si="15"/>
        <v>5178548.895010489</v>
      </c>
      <c r="K90" s="36">
        <v>185892.95605359139</v>
      </c>
    </row>
    <row r="91" spans="1:11" x14ac:dyDescent="0.2">
      <c r="A91" s="2">
        <v>77</v>
      </c>
      <c r="B91" s="25">
        <f t="shared" si="9"/>
        <v>1618.9193431336407</v>
      </c>
      <c r="C91" s="32">
        <f t="shared" si="10"/>
        <v>5291967.4464426357</v>
      </c>
      <c r="D91" s="32">
        <f t="shared" si="16"/>
        <v>49382.711989050731</v>
      </c>
      <c r="E91" s="33">
        <f t="shared" si="11"/>
        <v>5.2077220296223053E-2</v>
      </c>
      <c r="F91" s="34">
        <f t="shared" si="12"/>
        <v>0.1</v>
      </c>
      <c r="G91" s="29">
        <v>0</v>
      </c>
      <c r="H91" s="35">
        <f t="shared" si="13"/>
        <v>1472.2537387160894</v>
      </c>
      <c r="I91" s="32">
        <f t="shared" si="14"/>
        <v>44998.958421924981</v>
      </c>
      <c r="J91" s="36">
        <f t="shared" si="15"/>
        <v>5223547.8534324141</v>
      </c>
      <c r="K91" s="36">
        <v>187786.51617674629</v>
      </c>
    </row>
    <row r="92" spans="1:11" x14ac:dyDescent="0.2">
      <c r="A92" s="2">
        <v>78</v>
      </c>
      <c r="B92" s="25">
        <f t="shared" si="9"/>
        <v>1611.9952054265639</v>
      </c>
      <c r="C92" s="32">
        <f t="shared" si="10"/>
        <v>5341137.6351050446</v>
      </c>
      <c r="D92" s="32">
        <f t="shared" si="16"/>
        <v>49170.188662408851</v>
      </c>
      <c r="E92" s="33">
        <f t="shared" si="11"/>
        <v>5.1434216808905441E-2</v>
      </c>
      <c r="F92" s="34">
        <f t="shared" si="12"/>
        <v>0.1</v>
      </c>
      <c r="G92" s="29">
        <v>0</v>
      </c>
      <c r="H92" s="35">
        <f t="shared" si="13"/>
        <v>1460.0359357771638</v>
      </c>
      <c r="I92" s="32">
        <f t="shared" si="14"/>
        <v>44625.525234425812</v>
      </c>
      <c r="J92" s="36">
        <f t="shared" si="15"/>
        <v>5268173.3786668396</v>
      </c>
      <c r="K92" s="36">
        <v>189670.63212938703</v>
      </c>
    </row>
    <row r="93" spans="1:11" x14ac:dyDescent="0.2">
      <c r="A93" s="2">
        <v>79</v>
      </c>
      <c r="B93" s="25">
        <f t="shared" si="9"/>
        <v>1605.1845936436043</v>
      </c>
      <c r="C93" s="32">
        <f t="shared" si="10"/>
        <v>5390098.8063426642</v>
      </c>
      <c r="D93" s="32">
        <f t="shared" si="16"/>
        <v>48961.171237619594</v>
      </c>
      <c r="E93" s="33">
        <f t="shared" si="11"/>
        <v>5.0806898331252237E-2</v>
      </c>
      <c r="F93" s="34">
        <f t="shared" si="12"/>
        <v>0.1</v>
      </c>
      <c r="G93" s="29">
        <v>0</v>
      </c>
      <c r="H93" s="35">
        <f t="shared" si="13"/>
        <v>1447.9195248094243</v>
      </c>
      <c r="I93" s="32">
        <f t="shared" si="14"/>
        <v>44255.19105966857</v>
      </c>
      <c r="J93" s="36">
        <f t="shared" si="15"/>
        <v>5312428.5697265081</v>
      </c>
      <c r="K93" s="36">
        <v>191545.35101451058</v>
      </c>
    </row>
    <row r="94" spans="1:11" x14ac:dyDescent="0.2">
      <c r="A94" s="2">
        <v>80</v>
      </c>
      <c r="B94" s="25">
        <f t="shared" si="9"/>
        <v>1598.4843037322125</v>
      </c>
      <c r="C94" s="32">
        <f t="shared" si="10"/>
        <v>5438854.3665073467</v>
      </c>
      <c r="D94" s="32">
        <f t="shared" si="16"/>
        <v>48755.560164682567</v>
      </c>
      <c r="E94" s="33">
        <f t="shared" si="11"/>
        <v>5.0194697857006865E-2</v>
      </c>
      <c r="F94" s="34">
        <f t="shared" si="12"/>
        <v>0.1</v>
      </c>
      <c r="G94" s="29">
        <v>0</v>
      </c>
      <c r="H94" s="35">
        <f t="shared" si="13"/>
        <v>1435.9036643905731</v>
      </c>
      <c r="I94" s="32">
        <f t="shared" si="14"/>
        <v>43887.930179853865</v>
      </c>
      <c r="J94" s="36">
        <f t="shared" si="15"/>
        <v>5356316.499906362</v>
      </c>
      <c r="K94" s="36">
        <v>193410.71970018672</v>
      </c>
    </row>
    <row r="95" spans="1:11" x14ac:dyDescent="0.2">
      <c r="A95" s="2">
        <v>81</v>
      </c>
      <c r="B95" s="25">
        <f t="shared" si="9"/>
        <v>1591.8912590638179</v>
      </c>
      <c r="C95" s="32">
        <f t="shared" si="10"/>
        <v>5487407.6263838504</v>
      </c>
      <c r="D95" s="32">
        <f t="shared" si="16"/>
        <v>48553.259876503609</v>
      </c>
      <c r="E95" s="33">
        <f t="shared" si="11"/>
        <v>4.9597075384183537E-2</v>
      </c>
      <c r="F95" s="34">
        <f t="shared" si="12"/>
        <v>0.1</v>
      </c>
      <c r="G95" s="29">
        <v>0</v>
      </c>
      <c r="H95" s="35">
        <f t="shared" si="13"/>
        <v>1423.9875200810302</v>
      </c>
      <c r="I95" s="32">
        <f t="shared" si="14"/>
        <v>43523.717090605496</v>
      </c>
      <c r="J95" s="36">
        <f t="shared" si="15"/>
        <v>5399840.2169969678</v>
      </c>
      <c r="K95" s="36">
        <v>195266.78482072972</v>
      </c>
    </row>
    <row r="96" spans="1:11" x14ac:dyDescent="0.2">
      <c r="A96" s="2">
        <v>82</v>
      </c>
      <c r="B96" s="25">
        <f t="shared" si="9"/>
        <v>1585.4025039294479</v>
      </c>
      <c r="C96" s="32">
        <f t="shared" si="10"/>
        <v>5535761.8049682751</v>
      </c>
      <c r="D96" s="32">
        <f t="shared" si="16"/>
        <v>48354.178584424779</v>
      </c>
      <c r="E96" s="33">
        <f t="shared" si="11"/>
        <v>4.9013516326378084E-2</v>
      </c>
      <c r="F96" s="34">
        <f t="shared" si="12"/>
        <v>0.1</v>
      </c>
      <c r="G96" s="29">
        <v>0</v>
      </c>
      <c r="H96" s="35">
        <f t="shared" si="13"/>
        <v>1412.1702643659851</v>
      </c>
      <c r="I96" s="32">
        <f t="shared" si="14"/>
        <v>43162.526499202308</v>
      </c>
      <c r="J96" s="36">
        <f t="shared" si="15"/>
        <v>5443002.7434961703</v>
      </c>
      <c r="K96" s="36">
        <v>197113.59277786428</v>
      </c>
    </row>
    <row r="97" spans="1:11" x14ac:dyDescent="0.2">
      <c r="A97" s="2">
        <v>83</v>
      </c>
      <c r="B97" s="25">
        <f t="shared" si="9"/>
        <v>1579.0151974390064</v>
      </c>
      <c r="C97" s="32">
        <f t="shared" si="10"/>
        <v>5583920.0330547113</v>
      </c>
      <c r="D97" s="32">
        <f t="shared" si="16"/>
        <v>48158.228086436167</v>
      </c>
      <c r="E97" s="33">
        <f t="shared" si="11"/>
        <v>4.8443530034857872E-2</v>
      </c>
      <c r="F97" s="34">
        <f t="shared" si="12"/>
        <v>0.1</v>
      </c>
      <c r="G97" s="29">
        <v>0</v>
      </c>
      <c r="H97" s="35">
        <f t="shared" si="13"/>
        <v>1400.4510765979305</v>
      </c>
      <c r="I97" s="32">
        <f t="shared" si="14"/>
        <v>42804.333322819257</v>
      </c>
      <c r="J97" s="36">
        <f t="shared" si="15"/>
        <v>5485807.0768189896</v>
      </c>
      <c r="K97" s="36">
        <v>198951.18974188552</v>
      </c>
    </row>
    <row r="98" spans="1:11" x14ac:dyDescent="0.2">
      <c r="A98" s="2">
        <v>84</v>
      </c>
      <c r="B98" s="25">
        <f t="shared" si="9"/>
        <v>1572.7266077948127</v>
      </c>
      <c r="C98" s="32">
        <f t="shared" si="10"/>
        <v>5631885.3566419799</v>
      </c>
      <c r="D98" s="32">
        <f t="shared" si="16"/>
        <v>47965.323587268591</v>
      </c>
      <c r="E98" s="33">
        <f t="shared" si="11"/>
        <v>4.7886648422636249E-2</v>
      </c>
      <c r="F98" s="34">
        <f t="shared" si="12"/>
        <v>0.1</v>
      </c>
      <c r="G98" s="29">
        <v>0</v>
      </c>
      <c r="H98" s="35">
        <f t="shared" si="13"/>
        <v>1388.8291429396731</v>
      </c>
      <c r="I98" s="32">
        <f t="shared" si="14"/>
        <v>42449.112686785069</v>
      </c>
      <c r="J98" s="36">
        <f t="shared" si="15"/>
        <v>5528256.1895057745</v>
      </c>
      <c r="K98" s="36">
        <v>200779.62165281322</v>
      </c>
    </row>
    <row r="99" spans="1:11" x14ac:dyDescent="0.2">
      <c r="A99" s="2">
        <v>85</v>
      </c>
      <c r="B99" s="25">
        <f t="shared" si="9"/>
        <v>1566.5341069124579</v>
      </c>
      <c r="C99" s="32">
        <f t="shared" si="10"/>
        <v>5679660.7401714278</v>
      </c>
      <c r="D99" s="32">
        <f t="shared" si="16"/>
        <v>47775.38352944795</v>
      </c>
      <c r="E99" s="33">
        <f t="shared" si="11"/>
        <v>4.7342424682354174E-2</v>
      </c>
      <c r="F99" s="34">
        <f t="shared" si="12"/>
        <v>0.1</v>
      </c>
      <c r="G99" s="29">
        <v>0</v>
      </c>
      <c r="H99" s="35">
        <f t="shared" si="13"/>
        <v>1377.303656307816</v>
      </c>
      <c r="I99" s="32">
        <f t="shared" si="14"/>
        <v>42096.839922858133</v>
      </c>
      <c r="J99" s="36">
        <f t="shared" si="15"/>
        <v>5570353.0294286329</v>
      </c>
      <c r="K99" s="36">
        <v>202598.93422154043</v>
      </c>
    </row>
    <row r="100" spans="1:11" x14ac:dyDescent="0.2">
      <c r="A100" s="2">
        <v>86</v>
      </c>
      <c r="B100" s="25">
        <f t="shared" si="9"/>
        <v>1560.4351653642536</v>
      </c>
      <c r="C100" s="32">
        <f t="shared" si="10"/>
        <v>5727249.0696059372</v>
      </c>
      <c r="D100" s="32">
        <f t="shared" si="16"/>
        <v>47588.329434509389</v>
      </c>
      <c r="E100" s="33">
        <f t="shared" si="11"/>
        <v>4.6810432090623966E-2</v>
      </c>
      <c r="F100" s="34">
        <f t="shared" si="12"/>
        <v>0.1</v>
      </c>
      <c r="G100" s="29">
        <v>0</v>
      </c>
      <c r="H100" s="35">
        <f t="shared" si="13"/>
        <v>1365.8738163167113</v>
      </c>
      <c r="I100" s="32">
        <f t="shared" si="14"/>
        <v>41747.490567509914</v>
      </c>
      <c r="J100" s="36">
        <f t="shared" si="15"/>
        <v>5612100.5199961429</v>
      </c>
      <c r="K100" s="36">
        <v>204409.17293097606</v>
      </c>
    </row>
    <row r="101" spans="1:11" x14ac:dyDescent="0.2">
      <c r="A101" s="2">
        <v>87</v>
      </c>
      <c r="B101" s="25">
        <f t="shared" si="9"/>
        <v>1554.4273476225626</v>
      </c>
      <c r="C101" s="32">
        <f t="shared" si="10"/>
        <v>5774653.1553596929</v>
      </c>
      <c r="D101" s="32">
        <f t="shared" si="16"/>
        <v>47404.085753755644</v>
      </c>
      <c r="E101" s="33">
        <f t="shared" si="11"/>
        <v>4.6290262892099567E-2</v>
      </c>
      <c r="F101" s="34">
        <f t="shared" si="12"/>
        <v>0.1</v>
      </c>
      <c r="G101" s="29">
        <v>0</v>
      </c>
      <c r="H101" s="35">
        <f t="shared" si="13"/>
        <v>1354.5388292228772</v>
      </c>
      <c r="I101" s="32">
        <f t="shared" si="14"/>
        <v>41401.040360229104</v>
      </c>
      <c r="J101" s="36">
        <f t="shared" si="15"/>
        <v>5653501.560356372</v>
      </c>
      <c r="K101" s="36">
        <v>206210.38303718218</v>
      </c>
    </row>
    <row r="102" spans="1:11" x14ac:dyDescent="0.2">
      <c r="A102" s="2">
        <v>88</v>
      </c>
      <c r="B102" s="25">
        <f t="shared" si="9"/>
        <v>1548.5083075821344</v>
      </c>
      <c r="C102" s="32">
        <f t="shared" si="10"/>
        <v>5821875.7350874152</v>
      </c>
      <c r="D102" s="32">
        <f t="shared" si="16"/>
        <v>47222.579727722332</v>
      </c>
      <c r="E102" s="33">
        <f t="shared" si="11"/>
        <v>4.5781527257109267E-2</v>
      </c>
      <c r="F102" s="34">
        <f t="shared" si="12"/>
        <v>0.1</v>
      </c>
      <c r="G102" s="29">
        <v>0</v>
      </c>
      <c r="H102" s="35">
        <f t="shared" si="13"/>
        <v>1343.297907869877</v>
      </c>
      <c r="I102" s="32">
        <f t="shared" si="14"/>
        <v>41057.465241833241</v>
      </c>
      <c r="J102" s="36">
        <f t="shared" si="15"/>
        <v>5694559.0255982056</v>
      </c>
      <c r="K102" s="36">
        <v>208002.60957050527</v>
      </c>
    </row>
    <row r="103" spans="1:11" x14ac:dyDescent="0.2">
      <c r="A103" s="2">
        <v>89</v>
      </c>
      <c r="B103" s="25">
        <f t="shared" si="9"/>
        <v>1542.6757843422299</v>
      </c>
      <c r="C103" s="32">
        <f t="shared" si="10"/>
        <v>5868919.4763413342</v>
      </c>
      <c r="D103" s="32">
        <f t="shared" si="16"/>
        <v>47043.741253918968</v>
      </c>
      <c r="E103" s="33">
        <f t="shared" si="11"/>
        <v>4.5283852307301455E-2</v>
      </c>
      <c r="F103" s="34">
        <f t="shared" si="12"/>
        <v>0.1</v>
      </c>
      <c r="G103" s="29">
        <v>0</v>
      </c>
      <c r="H103" s="35">
        <f t="shared" si="13"/>
        <v>1332.1502716336547</v>
      </c>
      <c r="I103" s="32">
        <f t="shared" si="14"/>
        <v>40716.741352801939</v>
      </c>
      <c r="J103" s="36">
        <f t="shared" si="15"/>
        <v>5735275.7669510078</v>
      </c>
      <c r="K103" s="36">
        <v>209785.89733670198</v>
      </c>
    </row>
    <row r="104" spans="1:11" x14ac:dyDescent="0.2">
      <c r="A104" s="2">
        <v>90</v>
      </c>
      <c r="B104" s="25">
        <f t="shared" si="9"/>
        <v>1536.9275982308302</v>
      </c>
      <c r="C104" s="32">
        <f t="shared" si="10"/>
        <v>5915786.9791035093</v>
      </c>
      <c r="D104" s="32">
        <f t="shared" si="16"/>
        <v>46867.502762175165</v>
      </c>
      <c r="E104" s="33">
        <f t="shared" si="11"/>
        <v>4.4796881204184257E-2</v>
      </c>
      <c r="F104" s="34">
        <f t="shared" si="12"/>
        <v>0.1</v>
      </c>
      <c r="G104" s="29">
        <v>0</v>
      </c>
      <c r="H104" s="35">
        <f t="shared" si="13"/>
        <v>1321.095146368325</v>
      </c>
      <c r="I104" s="32">
        <f t="shared" si="14"/>
        <v>40378.845031616758</v>
      </c>
      <c r="J104" s="36">
        <f t="shared" si="15"/>
        <v>5775654.611982625</v>
      </c>
      <c r="K104" s="36">
        <v>211560.29091805936</v>
      </c>
    </row>
    <row r="105" spans="1:11" x14ac:dyDescent="0.2">
      <c r="A105" s="2">
        <v>91</v>
      </c>
      <c r="B105" s="25">
        <f t="shared" si="9"/>
        <v>1531.2616470546245</v>
      </c>
      <c r="C105" s="32">
        <f t="shared" si="10"/>
        <v>5962480.7782005779</v>
      </c>
      <c r="D105" s="32">
        <f t="shared" si="16"/>
        <v>46693.799097068608</v>
      </c>
      <c r="E105" s="33">
        <f t="shared" si="11"/>
        <v>4.4320272295771117E-2</v>
      </c>
      <c r="F105" s="34">
        <f t="shared" si="12"/>
        <v>0.1</v>
      </c>
      <c r="G105" s="29">
        <v>0</v>
      </c>
      <c r="H105" s="35">
        <f t="shared" si="13"/>
        <v>1310.131764352413</v>
      </c>
      <c r="I105" s="32">
        <f t="shared" si="14"/>
        <v>40043.752813118488</v>
      </c>
      <c r="J105" s="36">
        <f t="shared" si="15"/>
        <v>5815698.3647957435</v>
      </c>
      <c r="K105" s="36">
        <v>213325.83467450933</v>
      </c>
    </row>
    <row r="106" spans="1:11" x14ac:dyDescent="0.2">
      <c r="A106" s="2">
        <v>92</v>
      </c>
      <c r="B106" s="25">
        <f t="shared" si="9"/>
        <v>1525.6759025597014</v>
      </c>
      <c r="C106" s="32">
        <f t="shared" si="10"/>
        <v>6009003.3456077082</v>
      </c>
      <c r="D106" s="32">
        <f t="shared" si="16"/>
        <v>46522.567407130264</v>
      </c>
      <c r="E106" s="33">
        <f t="shared" si="11"/>
        <v>4.3853698317243457E-2</v>
      </c>
      <c r="F106" s="34">
        <f t="shared" si="12"/>
        <v>0.1</v>
      </c>
      <c r="G106" s="29">
        <v>0</v>
      </c>
      <c r="H106" s="35">
        <f t="shared" si="13"/>
        <v>1299.2593642355394</v>
      </c>
      <c r="I106" s="32">
        <f t="shared" si="14"/>
        <v>39711.441426881109</v>
      </c>
      <c r="J106" s="36">
        <f t="shared" si="15"/>
        <v>5855409.8062226241</v>
      </c>
      <c r="K106" s="36">
        <v>215082.57274473776</v>
      </c>
    </row>
    <row r="107" spans="1:11" x14ac:dyDescent="0.2">
      <c r="A107" s="2">
        <v>93</v>
      </c>
      <c r="B107" s="25">
        <f t="shared" si="9"/>
        <v>1520.1684070890497</v>
      </c>
      <c r="C107" s="32">
        <f t="shared" si="10"/>
        <v>6055357.092647668</v>
      </c>
      <c r="D107" s="32">
        <f t="shared" si="16"/>
        <v>46353.747039959766</v>
      </c>
      <c r="E107" s="33">
        <f t="shared" si="11"/>
        <v>4.3396845641480788E-2</v>
      </c>
      <c r="F107" s="34">
        <f t="shared" si="12"/>
        <v>0.1</v>
      </c>
      <c r="G107" s="29">
        <v>0</v>
      </c>
      <c r="H107" s="35">
        <f t="shared" si="13"/>
        <v>1288.4771909855485</v>
      </c>
      <c r="I107" s="32">
        <f t="shared" si="14"/>
        <v>39381.887795591465</v>
      </c>
      <c r="J107" s="36">
        <f t="shared" si="15"/>
        <v>5894791.6940182159</v>
      </c>
      <c r="K107" s="36">
        <v>216830.54904728793</v>
      </c>
    </row>
    <row r="108" spans="1:11" x14ac:dyDescent="0.2">
      <c r="A108" s="2">
        <v>94</v>
      </c>
      <c r="B108" s="25">
        <f t="shared" si="9"/>
        <v>1514.7372704240063</v>
      </c>
      <c r="C108" s="32">
        <f t="shared" si="10"/>
        <v>6101544.3720911695</v>
      </c>
      <c r="D108" s="32">
        <f t="shared" si="16"/>
        <v>46187.279443501495</v>
      </c>
      <c r="E108" s="33">
        <f t="shared" si="11"/>
        <v>4.2949413575996388E-2</v>
      </c>
      <c r="F108" s="34">
        <f t="shared" si="12"/>
        <v>0.1</v>
      </c>
      <c r="G108" s="29">
        <v>0</v>
      </c>
      <c r="H108" s="35">
        <f t="shared" si="13"/>
        <v>1277.7844958360763</v>
      </c>
      <c r="I108" s="32">
        <f t="shared" si="14"/>
        <v>39055.069033447318</v>
      </c>
      <c r="J108" s="36">
        <f t="shared" si="15"/>
        <v>5933846.7630516635</v>
      </c>
      <c r="K108" s="36">
        <v>218569.80728165843</v>
      </c>
    </row>
    <row r="109" spans="1:11" x14ac:dyDescent="0.2">
      <c r="A109" s="2">
        <v>95</v>
      </c>
      <c r="B109" s="25">
        <f t="shared" si="9"/>
        <v>1509.3806667977547</v>
      </c>
      <c r="C109" s="32">
        <f t="shared" si="10"/>
        <v>6147567.4801636776</v>
      </c>
      <c r="D109" s="32">
        <f t="shared" si="16"/>
        <v>46023.108072508126</v>
      </c>
      <c r="E109" s="33">
        <f t="shared" si="11"/>
        <v>4.2511113702952477E-2</v>
      </c>
      <c r="F109" s="34">
        <f t="shared" si="12"/>
        <v>0.1</v>
      </c>
      <c r="G109" s="29">
        <v>0</v>
      </c>
      <c r="H109" s="35">
        <f t="shared" si="13"/>
        <v>1267.1805362345513</v>
      </c>
      <c r="I109" s="32">
        <f t="shared" si="14"/>
        <v>38730.962444570236</v>
      </c>
      <c r="J109" s="36">
        <f t="shared" si="15"/>
        <v>5972577.7254962334</v>
      </c>
      <c r="K109" s="36">
        <v>220300.39092939571</v>
      </c>
    </row>
    <row r="110" spans="1:11" x14ac:dyDescent="0.2">
      <c r="A110" s="2">
        <v>96</v>
      </c>
      <c r="B110" s="25">
        <f t="shared" si="9"/>
        <v>1504.0968320698694</v>
      </c>
      <c r="C110" s="32">
        <f t="shared" si="10"/>
        <v>6193428.6584636755</v>
      </c>
      <c r="D110" s="32">
        <f t="shared" si="16"/>
        <v>45861.178299997933</v>
      </c>
      <c r="E110" s="33">
        <f t="shared" si="11"/>
        <v>4.2081669259106461E-2</v>
      </c>
      <c r="F110" s="34">
        <f t="shared" si="12"/>
        <v>0.1</v>
      </c>
      <c r="G110" s="29">
        <v>0</v>
      </c>
      <c r="H110" s="35">
        <f t="shared" si="13"/>
        <v>1256.6645757906285</v>
      </c>
      <c r="I110" s="32">
        <f t="shared" si="14"/>
        <v>38409.545521427746</v>
      </c>
      <c r="J110" s="36">
        <f t="shared" si="15"/>
        <v>6010987.2710176613</v>
      </c>
      <c r="K110" s="36">
        <v>222022.34325518113</v>
      </c>
    </row>
    <row r="111" spans="1:11" x14ac:dyDescent="0.2">
      <c r="A111" s="2">
        <v>97</v>
      </c>
      <c r="B111" s="25">
        <f t="shared" si="9"/>
        <v>1498.8840610516907</v>
      </c>
      <c r="C111" s="32">
        <f t="shared" si="10"/>
        <v>6239130.095797413</v>
      </c>
      <c r="D111" s="32">
        <f t="shared" si="16"/>
        <v>45701.4373337375</v>
      </c>
      <c r="E111" s="33">
        <f t="shared" si="11"/>
        <v>4.166081455305469E-2</v>
      </c>
      <c r="F111" s="34">
        <f t="shared" si="12"/>
        <v>0.1</v>
      </c>
      <c r="G111" s="29">
        <v>0</v>
      </c>
      <c r="H111" s="35">
        <f t="shared" si="13"/>
        <v>1246.235884225051</v>
      </c>
      <c r="I111" s="32">
        <f t="shared" si="14"/>
        <v>38090.795943271958</v>
      </c>
      <c r="J111" s="36">
        <f t="shared" si="15"/>
        <v>6049078.0669609336</v>
      </c>
      <c r="K111" s="36">
        <v>223735.70730791247</v>
      </c>
    </row>
    <row r="112" spans="1:11" x14ac:dyDescent="0.2">
      <c r="A112" s="2">
        <v>98</v>
      </c>
      <c r="B112" s="25">
        <f t="shared" si="9"/>
        <v>1493.7407049730778</v>
      </c>
      <c r="C112" s="32">
        <f t="shared" si="10"/>
        <v>6284673.9299343377</v>
      </c>
      <c r="D112" s="32">
        <f t="shared" si="16"/>
        <v>45543.834136924706</v>
      </c>
      <c r="E112" s="33">
        <f t="shared" si="11"/>
        <v>4.124829441700277E-2</v>
      </c>
      <c r="F112" s="34">
        <f t="shared" si="12"/>
        <v>0.1</v>
      </c>
      <c r="G112" s="29">
        <v>0</v>
      </c>
      <c r="H112" s="35">
        <f t="shared" si="13"/>
        <v>1235.8937373189356</v>
      </c>
      <c r="I112" s="32">
        <f t="shared" si="14"/>
        <v>37774.691574586614</v>
      </c>
      <c r="J112" s="36">
        <f t="shared" si="15"/>
        <v>6086852.7585355202</v>
      </c>
      <c r="K112" s="36">
        <v>225440.5259217803</v>
      </c>
    </row>
    <row r="113" spans="1:11" x14ac:dyDescent="0.2">
      <c r="A113" s="2">
        <v>99</v>
      </c>
      <c r="B113" s="25">
        <f t="shared" si="9"/>
        <v>1488.6651690817441</v>
      </c>
      <c r="C113" s="32">
        <f t="shared" si="10"/>
        <v>6330062.2492874693</v>
      </c>
      <c r="D113" s="32">
        <f t="shared" si="16"/>
        <v>45388.319353131577</v>
      </c>
      <c r="E113" s="33">
        <f t="shared" si="11"/>
        <v>4.0843863690896764E-2</v>
      </c>
      <c r="F113" s="34">
        <f t="shared" si="12"/>
        <v>0.1</v>
      </c>
      <c r="G113" s="29">
        <v>0</v>
      </c>
      <c r="H113" s="35">
        <f t="shared" si="13"/>
        <v>1225.6374168634798</v>
      </c>
      <c r="I113" s="32">
        <f t="shared" si="14"/>
        <v>37461.210463552336</v>
      </c>
      <c r="J113" s="36">
        <f t="shared" si="15"/>
        <v>6124313.9689990729</v>
      </c>
      <c r="K113" s="36">
        <v>227136.84171733877</v>
      </c>
    </row>
    <row r="114" spans="1:11" x14ac:dyDescent="0.2">
      <c r="A114" s="2">
        <v>100</v>
      </c>
      <c r="B114" s="25">
        <f t="shared" si="9"/>
        <v>1483.6559103670311</v>
      </c>
      <c r="C114" s="32">
        <f t="shared" si="10"/>
        <v>6375297.0945226252</v>
      </c>
      <c r="D114" s="32">
        <f t="shared" si="16"/>
        <v>45234.845235155895</v>
      </c>
      <c r="E114" s="33">
        <f t="shared" si="11"/>
        <v>4.0447286736496765E-2</v>
      </c>
      <c r="F114" s="34">
        <f t="shared" si="12"/>
        <v>0.1</v>
      </c>
      <c r="G114" s="29">
        <v>0</v>
      </c>
      <c r="H114" s="35">
        <f t="shared" si="13"/>
        <v>1215.4662106100857</v>
      </c>
      <c r="I114" s="32">
        <f t="shared" si="14"/>
        <v>37150.330840521863</v>
      </c>
      <c r="J114" s="36">
        <f t="shared" si="15"/>
        <v>6161464.2998395944</v>
      </c>
      <c r="K114" s="36">
        <v>228824.69710257108</v>
      </c>
    </row>
    <row r="115" spans="1:11" x14ac:dyDescent="0.2">
      <c r="A115" s="2">
        <v>101</v>
      </c>
      <c r="B115" s="25">
        <f t="shared" si="9"/>
        <v>1478.7114354005246</v>
      </c>
      <c r="C115" s="32">
        <f t="shared" si="10"/>
        <v>6420380.4601001078</v>
      </c>
      <c r="D115" s="32">
        <f t="shared" si="16"/>
        <v>45083.365577482618</v>
      </c>
      <c r="E115" s="33">
        <f t="shared" si="11"/>
        <v>4.0058336979588299E-2</v>
      </c>
      <c r="F115" s="34">
        <f t="shared" si="12"/>
        <v>0.1</v>
      </c>
      <c r="G115" s="29">
        <v>0</v>
      </c>
      <c r="H115" s="35">
        <f t="shared" si="13"/>
        <v>1205.3794122208983</v>
      </c>
      <c r="I115" s="32">
        <f t="shared" si="14"/>
        <v>36842.0311165069</v>
      </c>
      <c r="J115" s="36">
        <f t="shared" si="15"/>
        <v>6198306.3309561014</v>
      </c>
      <c r="K115" s="36">
        <v>230504.13427394981</v>
      </c>
    </row>
    <row r="116" spans="1:11" x14ac:dyDescent="0.2">
      <c r="A116" s="2">
        <v>102</v>
      </c>
      <c r="B116" s="25">
        <f t="shared" si="9"/>
        <v>1473.830298286472</v>
      </c>
      <c r="C116" s="32">
        <f t="shared" si="10"/>
        <v>6465314.295752502</v>
      </c>
      <c r="D116" s="32">
        <f t="shared" si="16"/>
        <v>44933.83565239422</v>
      </c>
      <c r="E116" s="33">
        <f t="shared" si="11"/>
        <v>3.967679647828741E-2</v>
      </c>
      <c r="F116" s="34">
        <f t="shared" si="12"/>
        <v>0.1</v>
      </c>
      <c r="G116" s="29">
        <v>0</v>
      </c>
      <c r="H116" s="35">
        <f t="shared" si="13"/>
        <v>1195.3763212197534</v>
      </c>
      <c r="I116" s="32">
        <f t="shared" si="14"/>
        <v>36536.289881681623</v>
      </c>
      <c r="J116" s="36">
        <f t="shared" si="15"/>
        <v>6234842.6208377834</v>
      </c>
      <c r="K116" s="36">
        <v>232175.19521749171</v>
      </c>
    </row>
    <row r="117" spans="1:11" x14ac:dyDescent="0.2">
      <c r="A117" s="2">
        <v>103</v>
      </c>
      <c r="B117" s="25">
        <f t="shared" si="9"/>
        <v>1469.0110987154308</v>
      </c>
      <c r="C117" s="32">
        <f t="shared" si="10"/>
        <v>6510100.5079014972</v>
      </c>
      <c r="D117" s="32">
        <f t="shared" si="16"/>
        <v>44786.212148995139</v>
      </c>
      <c r="E117" s="33">
        <f t="shared" si="11"/>
        <v>3.9302455515808118E-2</v>
      </c>
      <c r="F117" s="34">
        <f t="shared" si="12"/>
        <v>0.1</v>
      </c>
      <c r="G117" s="29">
        <v>0</v>
      </c>
      <c r="H117" s="35">
        <f t="shared" si="13"/>
        <v>1185.4562429435337</v>
      </c>
      <c r="I117" s="32">
        <f t="shared" si="14"/>
        <v>36233.085903892759</v>
      </c>
      <c r="J117" s="36">
        <f t="shared" si="15"/>
        <v>6271075.7067416757</v>
      </c>
      <c r="K117" s="36">
        <v>233837.92170980742</v>
      </c>
    </row>
    <row r="118" spans="1:11" x14ac:dyDescent="0.2">
      <c r="A118" s="2">
        <v>104</v>
      </c>
      <c r="B118" s="25">
        <f t="shared" si="9"/>
        <v>1464.2524801150341</v>
      </c>
      <c r="C118" s="32">
        <f t="shared" si="10"/>
        <v>6554740.9610170545</v>
      </c>
      <c r="D118" s="32">
        <f t="shared" si="16"/>
        <v>44640.45311555732</v>
      </c>
      <c r="E118" s="33">
        <f t="shared" si="11"/>
        <v>3.893511221607502E-2</v>
      </c>
      <c r="F118" s="34">
        <f t="shared" si="12"/>
        <v>0.1</v>
      </c>
      <c r="G118" s="29">
        <v>0</v>
      </c>
      <c r="H118" s="35">
        <f t="shared" si="13"/>
        <v>1175.6184884939278</v>
      </c>
      <c r="I118" s="32">
        <f t="shared" si="14"/>
        <v>35932.398127185486</v>
      </c>
      <c r="J118" s="36">
        <f t="shared" si="15"/>
        <v>6307008.1048688609</v>
      </c>
      <c r="K118" s="36">
        <v>235492.3553191458</v>
      </c>
    </row>
    <row r="119" spans="1:11" x14ac:dyDescent="0.2">
      <c r="A119" s="2">
        <v>105</v>
      </c>
      <c r="B119" s="25">
        <f t="shared" si="9"/>
        <v>1459.5531278921744</v>
      </c>
      <c r="C119" s="32">
        <f t="shared" si="10"/>
        <v>6599237.4789216658</v>
      </c>
      <c r="D119" s="32">
        <f t="shared" si="16"/>
        <v>44496.517904611304</v>
      </c>
      <c r="E119" s="33">
        <f t="shared" si="11"/>
        <v>3.8574572180699769E-2</v>
      </c>
      <c r="F119" s="34">
        <f t="shared" si="12"/>
        <v>0.1</v>
      </c>
      <c r="G119" s="29">
        <v>0</v>
      </c>
      <c r="H119" s="35">
        <f t="shared" si="13"/>
        <v>1165.8623746895896</v>
      </c>
      <c r="I119" s="32">
        <f t="shared" si="14"/>
        <v>35634.205670345116</v>
      </c>
      <c r="J119" s="36">
        <f t="shared" si="15"/>
        <v>6342642.3105392065</v>
      </c>
      <c r="K119" s="36">
        <v>237138.53740643329</v>
      </c>
    </row>
    <row r="120" spans="1:11" x14ac:dyDescent="0.2">
      <c r="A120" s="2">
        <v>106</v>
      </c>
      <c r="B120" s="25">
        <f t="shared" si="9"/>
        <v>1454.9117677612921</v>
      </c>
      <c r="C120" s="32">
        <f t="shared" si="10"/>
        <v>6643591.8460424924</v>
      </c>
      <c r="D120" s="32">
        <f t="shared" si="16"/>
        <v>44354.367120826617</v>
      </c>
      <c r="E120" s="33">
        <f t="shared" si="11"/>
        <v>3.8220648145901828E-2</v>
      </c>
      <c r="F120" s="34">
        <f t="shared" si="12"/>
        <v>0.1</v>
      </c>
      <c r="G120" s="29">
        <v>0</v>
      </c>
      <c r="H120" s="35">
        <f t="shared" si="13"/>
        <v>1156.1872240186956</v>
      </c>
      <c r="I120" s="32">
        <f t="shared" si="14"/>
        <v>35338.487825440432</v>
      </c>
      <c r="J120" s="36">
        <f t="shared" si="15"/>
        <v>6377980.7983646467</v>
      </c>
      <c r="K120" s="36">
        <v>238776.50912630782</v>
      </c>
    </row>
    <row r="121" spans="1:11" x14ac:dyDescent="0.2">
      <c r="A121" s="2">
        <v>107</v>
      </c>
      <c r="B121" s="25">
        <f t="shared" si="9"/>
        <v>1450.3271641538067</v>
      </c>
      <c r="C121" s="32">
        <f t="shared" si="10"/>
        <v>6687805.8086137744</v>
      </c>
      <c r="D121" s="32">
        <f t="shared" si="16"/>
        <v>44213.96257128194</v>
      </c>
      <c r="E121" s="33">
        <f t="shared" si="11"/>
        <v>3.7873159658190242E-2</v>
      </c>
      <c r="F121" s="34">
        <f t="shared" si="12"/>
        <v>0.1</v>
      </c>
      <c r="G121" s="29">
        <v>0</v>
      </c>
      <c r="H121" s="35">
        <f t="shared" si="13"/>
        <v>1146.592364591894</v>
      </c>
      <c r="I121" s="32">
        <f t="shared" si="14"/>
        <v>35045.224056392763</v>
      </c>
      <c r="J121" s="36">
        <f t="shared" si="15"/>
        <v>6413026.0224210396</v>
      </c>
      <c r="K121" s="36">
        <v>240406.31142814766</v>
      </c>
    </row>
    <row r="122" spans="1:11" x14ac:dyDescent="0.2">
      <c r="A122" s="2">
        <v>108</v>
      </c>
      <c r="B122" s="25">
        <f t="shared" si="9"/>
        <v>1445.7981187040555</v>
      </c>
      <c r="C122" s="32">
        <f t="shared" si="10"/>
        <v>6731881.0758320745</v>
      </c>
      <c r="D122" s="32">
        <f t="shared" si="16"/>
        <v>44075.267218300141</v>
      </c>
      <c r="E122" s="33">
        <f t="shared" si="11"/>
        <v>3.753193276755995E-2</v>
      </c>
      <c r="F122" s="34">
        <f t="shared" si="12"/>
        <v>0.1</v>
      </c>
      <c r="G122" s="29">
        <v>0</v>
      </c>
      <c r="H122" s="35">
        <f t="shared" si="13"/>
        <v>1137.0771300956467</v>
      </c>
      <c r="I122" s="32">
        <f t="shared" si="14"/>
        <v>34754.393997543375</v>
      </c>
      <c r="J122" s="36">
        <f t="shared" si="15"/>
        <v>6447780.4164185831</v>
      </c>
      <c r="K122" s="36">
        <v>242027.98505709524</v>
      </c>
    </row>
    <row r="123" spans="1:11" x14ac:dyDescent="0.2">
      <c r="A123" s="2">
        <v>109</v>
      </c>
      <c r="B123" s="25">
        <f t="shared" si="9"/>
        <v>1441.3234688074131</v>
      </c>
      <c r="C123" s="32">
        <f t="shared" si="10"/>
        <v>6775819.3209664747</v>
      </c>
      <c r="D123" s="32">
        <f t="shared" si="16"/>
        <v>43938.245134400204</v>
      </c>
      <c r="E123" s="33">
        <f t="shared" si="11"/>
        <v>3.7196799737118924E-2</v>
      </c>
      <c r="F123" s="34">
        <f t="shared" si="12"/>
        <v>0.1</v>
      </c>
      <c r="G123" s="29">
        <v>0</v>
      </c>
      <c r="H123" s="35">
        <f t="shared" si="13"/>
        <v>1127.640859745956</v>
      </c>
      <c r="I123" s="32">
        <f t="shared" si="14"/>
        <v>34465.977452245032</v>
      </c>
      <c r="J123" s="36">
        <f t="shared" si="15"/>
        <v>6482246.3938708277</v>
      </c>
      <c r="K123" s="36">
        <v>243641.57055507577</v>
      </c>
    </row>
    <row r="124" spans="1:11" x14ac:dyDescent="0.2">
      <c r="A124" s="2">
        <v>110</v>
      </c>
      <c r="B124" s="25">
        <f t="shared" si="9"/>
        <v>1436.9020862465406</v>
      </c>
      <c r="C124" s="32">
        <f t="shared" si="10"/>
        <v>6819622.182426055</v>
      </c>
      <c r="D124" s="32">
        <f t="shared" si="16"/>
        <v>43802.86145958025</v>
      </c>
      <c r="E124" s="33">
        <f t="shared" si="11"/>
        <v>3.6867598768168919E-2</v>
      </c>
      <c r="F124" s="34">
        <f t="shared" si="12"/>
        <v>0.1</v>
      </c>
      <c r="G124" s="29">
        <v>0</v>
      </c>
      <c r="H124" s="35">
        <f t="shared" si="13"/>
        <v>1118.282898242478</v>
      </c>
      <c r="I124" s="32">
        <f t="shared" si="14"/>
        <v>34179.95439145343</v>
      </c>
      <c r="J124" s="36">
        <f t="shared" si="15"/>
        <v>6516426.3482622812</v>
      </c>
      <c r="K124" s="36">
        <v>245247.10826181073</v>
      </c>
    </row>
    <row r="125" spans="1:11" x14ac:dyDescent="0.2">
      <c r="A125" s="2">
        <v>111</v>
      </c>
      <c r="B125" s="25">
        <f t="shared" si="9"/>
        <v>1432.5328758819837</v>
      </c>
      <c r="C125" s="32">
        <f t="shared" si="10"/>
        <v>6863291.2647863803</v>
      </c>
      <c r="D125" s="32">
        <f t="shared" si="16"/>
        <v>43669.082360325381</v>
      </c>
      <c r="E125" s="33">
        <f t="shared" si="11"/>
        <v>3.6544173739673627E-2</v>
      </c>
      <c r="F125" s="34">
        <f t="shared" si="12"/>
        <v>0.1</v>
      </c>
      <c r="G125" s="29">
        <v>0</v>
      </c>
      <c r="H125" s="35">
        <f t="shared" si="13"/>
        <v>1109.0025957230141</v>
      </c>
      <c r="I125" s="32">
        <f t="shared" si="14"/>
        <v>33896.304952342005</v>
      </c>
      <c r="J125" s="36">
        <f t="shared" si="15"/>
        <v>6550322.6532146232</v>
      </c>
      <c r="K125" s="36">
        <v>246844.63831582645</v>
      </c>
    </row>
    <row r="126" spans="1:11" x14ac:dyDescent="0.2">
      <c r="A126" s="2">
        <v>112</v>
      </c>
      <c r="B126" s="25">
        <f t="shared" si="9"/>
        <v>1428.2147744035594</v>
      </c>
      <c r="C126" s="32">
        <f t="shared" si="10"/>
        <v>6906828.1397772329</v>
      </c>
      <c r="D126" s="32">
        <f t="shared" si="16"/>
        <v>43536.87499085255</v>
      </c>
      <c r="E126" s="33">
        <f t="shared" si="11"/>
        <v>3.6226373961447324E-2</v>
      </c>
      <c r="F126" s="34">
        <f t="shared" si="12"/>
        <v>0.1</v>
      </c>
      <c r="G126" s="29">
        <v>0</v>
      </c>
      <c r="H126" s="35">
        <f t="shared" si="13"/>
        <v>1099.7993077183819</v>
      </c>
      <c r="I126" s="32">
        <f t="shared" si="14"/>
        <v>33615.009436919157</v>
      </c>
      <c r="J126" s="36">
        <f t="shared" si="15"/>
        <v>6583937.6626515426</v>
      </c>
      <c r="K126" s="36">
        <v>248434.20065545742</v>
      </c>
    </row>
    <row r="127" spans="1:11" x14ac:dyDescent="0.2">
      <c r="A127" s="2">
        <v>113</v>
      </c>
      <c r="B127" s="25">
        <f t="shared" si="9"/>
        <v>1423.9467491392236</v>
      </c>
      <c r="C127" s="32">
        <f t="shared" si="10"/>
        <v>6950234.3472331353</v>
      </c>
      <c r="D127" s="32">
        <f t="shared" si="16"/>
        <v>43406.20745590236</v>
      </c>
      <c r="E127" s="33">
        <f t="shared" si="11"/>
        <v>3.5914053940004617E-2</v>
      </c>
      <c r="F127" s="34">
        <f t="shared" si="12"/>
        <v>0.1</v>
      </c>
      <c r="G127" s="29">
        <v>0</v>
      </c>
      <c r="H127" s="35">
        <f t="shared" si="13"/>
        <v>1090.6723951076603</v>
      </c>
      <c r="I127" s="32">
        <f t="shared" si="14"/>
        <v>33336.048310660452</v>
      </c>
      <c r="J127" s="36">
        <f t="shared" si="15"/>
        <v>6617273.7109622033</v>
      </c>
      <c r="K127" s="36">
        <v>250015.83501984496</v>
      </c>
    </row>
    <row r="128" spans="1:11" x14ac:dyDescent="0.2">
      <c r="A128" s="2">
        <v>114</v>
      </c>
      <c r="B128" s="25">
        <f t="shared" si="9"/>
        <v>1419.7277969183003</v>
      </c>
      <c r="C128" s="32">
        <f t="shared" si="10"/>
        <v>6993511.3960084077</v>
      </c>
      <c r="D128" s="32">
        <f t="shared" si="16"/>
        <v>43277.048775272444</v>
      </c>
      <c r="E128" s="33">
        <f t="shared" si="11"/>
        <v>3.5607073156446907E-2</v>
      </c>
      <c r="F128" s="34">
        <f t="shared" si="12"/>
        <v>0.1</v>
      </c>
      <c r="G128" s="29">
        <v>0</v>
      </c>
      <c r="H128" s="35">
        <f t="shared" si="13"/>
        <v>1081.6212240738057</v>
      </c>
      <c r="I128" s="32">
        <f t="shared" si="14"/>
        <v>33059.402201154087</v>
      </c>
      <c r="J128" s="36">
        <f t="shared" si="15"/>
        <v>6650333.1131633576</v>
      </c>
      <c r="K128" s="36">
        <v>251589.58094993056</v>
      </c>
    </row>
    <row r="129" spans="1:11" x14ac:dyDescent="0.2">
      <c r="A129" s="2">
        <v>115</v>
      </c>
      <c r="B129" s="25">
        <f t="shared" si="9"/>
        <v>1415.5569429861489</v>
      </c>
      <c r="C129" s="32">
        <f t="shared" si="10"/>
        <v>7036660.7648585094</v>
      </c>
      <c r="D129" s="32">
        <f t="shared" si="16"/>
        <v>43149.368850101717</v>
      </c>
      <c r="E129" s="33">
        <f t="shared" si="11"/>
        <v>3.5305295855686945E-2</v>
      </c>
      <c r="F129" s="34">
        <f t="shared" si="12"/>
        <v>0.1</v>
      </c>
      <c r="G129" s="29">
        <v>0</v>
      </c>
      <c r="H129" s="35">
        <f t="shared" si="13"/>
        <v>1072.6451660596365</v>
      </c>
      <c r="I129" s="32">
        <f t="shared" si="14"/>
        <v>32785.051896753044</v>
      </c>
      <c r="J129" s="36">
        <f t="shared" si="15"/>
        <v>6683118.1650601104</v>
      </c>
      <c r="K129" s="36">
        <v>253155.47778944444</v>
      </c>
    </row>
    <row r="130" spans="1:11" x14ac:dyDescent="0.2">
      <c r="A130" s="2">
        <v>116</v>
      </c>
      <c r="B130" s="25">
        <f t="shared" si="9"/>
        <v>1411.4332399675359</v>
      </c>
      <c r="C130" s="32">
        <f t="shared" si="10"/>
        <v>7079683.9032890676</v>
      </c>
      <c r="D130" s="32">
        <f t="shared" si="16"/>
        <v>43023.138430558145</v>
      </c>
      <c r="E130" s="33">
        <f t="shared" si="11"/>
        <v>3.5008590846243685E-2</v>
      </c>
      <c r="F130" s="34">
        <f t="shared" si="12"/>
        <v>0.1</v>
      </c>
      <c r="G130" s="29">
        <v>0</v>
      </c>
      <c r="H130" s="35">
        <f t="shared" si="13"/>
        <v>1063.7435977241832</v>
      </c>
      <c r="I130" s="32">
        <f t="shared" si="14"/>
        <v>32512.978345242991</v>
      </c>
      <c r="J130" s="36">
        <f t="shared" si="15"/>
        <v>6715631.1434053537</v>
      </c>
      <c r="K130" s="36">
        <v>254713.56468588911</v>
      </c>
    </row>
    <row r="131" spans="1:11" x14ac:dyDescent="0.2">
      <c r="A131" s="2">
        <v>117</v>
      </c>
      <c r="B131" s="25">
        <f t="shared" si="9"/>
        <v>1407.3557668761325</v>
      </c>
      <c r="C131" s="32">
        <f t="shared" si="10"/>
        <v>7122582.232374059</v>
      </c>
      <c r="D131" s="32">
        <f t="shared" si="16"/>
        <v>42898.329084991477</v>
      </c>
      <c r="E131" s="33">
        <f t="shared" si="11"/>
        <v>3.4716831310097007E-2</v>
      </c>
      <c r="F131" s="34">
        <f t="shared" si="12"/>
        <v>0.1</v>
      </c>
      <c r="G131" s="29">
        <v>0</v>
      </c>
      <c r="H131" s="35">
        <f t="shared" si="13"/>
        <v>1054.9159008994011</v>
      </c>
      <c r="I131" s="32">
        <f t="shared" si="14"/>
        <v>32243.162652516807</v>
      </c>
      <c r="J131" s="36">
        <f t="shared" si="15"/>
        <v>6747874.3060578704</v>
      </c>
      <c r="K131" s="36">
        <v>256263.88059151816</v>
      </c>
    </row>
    <row r="132" spans="1:11" x14ac:dyDescent="0.2">
      <c r="A132" s="2">
        <v>118</v>
      </c>
      <c r="B132" s="25">
        <f t="shared" si="9"/>
        <v>1403.3236281677298</v>
      </c>
      <c r="C132" s="32">
        <f t="shared" si="10"/>
        <v>7165357.14554446</v>
      </c>
      <c r="D132" s="32">
        <f t="shared" si="16"/>
        <v>42774.913170401007</v>
      </c>
      <c r="E132" s="33">
        <f t="shared" si="11"/>
        <v>3.44298946219075E-2</v>
      </c>
      <c r="F132" s="34">
        <f t="shared" si="12"/>
        <v>0.1</v>
      </c>
      <c r="G132" s="29">
        <v>0</v>
      </c>
      <c r="H132" s="35">
        <f t="shared" si="13"/>
        <v>1046.1614625472405</v>
      </c>
      <c r="I132" s="32">
        <f t="shared" si="14"/>
        <v>31975.586081266611</v>
      </c>
      <c r="J132" s="36">
        <f t="shared" si="15"/>
        <v>6779849.8921391368</v>
      </c>
      <c r="K132" s="36">
        <v>257806.46426430997</v>
      </c>
    </row>
    <row r="133" spans="1:11" x14ac:dyDescent="0.2">
      <c r="A133" s="2">
        <v>119</v>
      </c>
      <c r="B133" s="25">
        <f t="shared" si="9"/>
        <v>1399.335952834889</v>
      </c>
      <c r="C133" s="32">
        <f t="shared" si="10"/>
        <v>7208010.0093487697</v>
      </c>
      <c r="D133" s="32">
        <f t="shared" si="16"/>
        <v>42652.863804309629</v>
      </c>
      <c r="E133" s="33">
        <f t="shared" si="11"/>
        <v>3.4147662177223911E-2</v>
      </c>
      <c r="F133" s="34">
        <f t="shared" si="12"/>
        <v>0.1</v>
      </c>
      <c r="G133" s="29">
        <v>0</v>
      </c>
      <c r="H133" s="35">
        <f t="shared" si="13"/>
        <v>1037.4796747170753</v>
      </c>
      <c r="I133" s="32">
        <f t="shared" si="14"/>
        <v>31710.230049678208</v>
      </c>
      <c r="J133" s="36">
        <f t="shared" si="15"/>
        <v>6811560.1221888149</v>
      </c>
      <c r="K133" s="36">
        <v>259341.35426893667</v>
      </c>
    </row>
    <row r="134" spans="1:11" x14ac:dyDescent="0.2">
      <c r="A134" s="2">
        <v>120</v>
      </c>
      <c r="B134" s="25">
        <f t="shared" si="9"/>
        <v>1395.3918935409024</v>
      </c>
      <c r="C134" s="32">
        <f t="shared" si="10"/>
        <v>7250542.1641866313</v>
      </c>
      <c r="D134" s="32">
        <f t="shared" si="16"/>
        <v>42532.154837861657</v>
      </c>
      <c r="E134" s="33">
        <f t="shared" si="11"/>
        <v>3.3870019228970968E-2</v>
      </c>
      <c r="F134" s="34">
        <f t="shared" si="12"/>
        <v>0.1</v>
      </c>
      <c r="G134" s="29">
        <v>0</v>
      </c>
      <c r="H134" s="35">
        <f t="shared" si="13"/>
        <v>1028.8699345034843</v>
      </c>
      <c r="I134" s="32">
        <f t="shared" si="14"/>
        <v>31447.076130141373</v>
      </c>
      <c r="J134" s="36">
        <f t="shared" si="15"/>
        <v>6843007.1983189564</v>
      </c>
      <c r="K134" s="36">
        <v>260868.58897772836</v>
      </c>
    </row>
    <row r="135" spans="1:11" x14ac:dyDescent="0.2">
      <c r="A135" s="2">
        <v>121</v>
      </c>
      <c r="B135" s="25">
        <f t="shared" si="9"/>
        <v>1391.4906257910486</v>
      </c>
      <c r="C135" s="32">
        <f t="shared" si="10"/>
        <v>7292954.9250164935</v>
      </c>
      <c r="D135" s="32">
        <f t="shared" si="16"/>
        <v>42412.760829862207</v>
      </c>
      <c r="E135" s="33">
        <f t="shared" si="11"/>
        <v>3.3596854731915565E-2</v>
      </c>
      <c r="F135" s="34">
        <f t="shared" si="12"/>
        <v>0.1</v>
      </c>
      <c r="G135" s="29">
        <v>0</v>
      </c>
      <c r="H135" s="35">
        <f t="shared" si="13"/>
        <v>1020.331644004381</v>
      </c>
      <c r="I135" s="32">
        <f t="shared" si="14"/>
        <v>31186.106047974637</v>
      </c>
      <c r="J135" s="36">
        <f t="shared" si="15"/>
        <v>6874193.3043669313</v>
      </c>
      <c r="K135" s="36">
        <v>262388.2065716323</v>
      </c>
    </row>
    <row r="136" spans="1:11" x14ac:dyDescent="0.2">
      <c r="A136" s="2">
        <v>122</v>
      </c>
      <c r="B136" s="25">
        <f t="shared" si="9"/>
        <v>1387.6313471392518</v>
      </c>
      <c r="C136" s="32">
        <f t="shared" si="10"/>
        <v>7335249.5820388477</v>
      </c>
      <c r="D136" s="32">
        <f t="shared" si="16"/>
        <v>42294.657022354193</v>
      </c>
      <c r="E136" s="33">
        <f t="shared" si="11"/>
        <v>3.3328061194589129E-2</v>
      </c>
      <c r="F136" s="34">
        <f t="shared" si="12"/>
        <v>0.1</v>
      </c>
      <c r="G136" s="29">
        <v>0</v>
      </c>
      <c r="H136" s="35">
        <f t="shared" si="13"/>
        <v>1011.864210279494</v>
      </c>
      <c r="I136" s="32">
        <f t="shared" si="14"/>
        <v>30927.301680149671</v>
      </c>
      <c r="J136" s="36">
        <f t="shared" si="15"/>
        <v>6905120.6060470808</v>
      </c>
      <c r="K136" s="36">
        <v>263900.24504116748</v>
      </c>
    </row>
    <row r="137" spans="1:11" x14ac:dyDescent="0.2">
      <c r="A137" s="2">
        <v>123</v>
      </c>
      <c r="B137" s="25">
        <f t="shared" si="9"/>
        <v>1383.813276428368</v>
      </c>
      <c r="C137" s="32">
        <f t="shared" si="10"/>
        <v>7377427.4013555478</v>
      </c>
      <c r="D137" s="32">
        <f t="shared" si="16"/>
        <v>42177.819316700101</v>
      </c>
      <c r="E137" s="33">
        <f t="shared" si="11"/>
        <v>3.3063534538224415E-2</v>
      </c>
      <c r="F137" s="34">
        <f t="shared" si="12"/>
        <v>0.1</v>
      </c>
      <c r="G137" s="29">
        <v>0</v>
      </c>
      <c r="H137" s="35">
        <f t="shared" si="13"/>
        <v>1003.4670453091896</v>
      </c>
      <c r="I137" s="32">
        <f t="shared" si="14"/>
        <v>30670.645054036828</v>
      </c>
      <c r="J137" s="36">
        <f t="shared" si="15"/>
        <v>6935791.2511011176</v>
      </c>
      <c r="K137" s="36">
        <v>265404.74218737439</v>
      </c>
    </row>
    <row r="138" spans="1:11" x14ac:dyDescent="0.2">
      <c r="A138" s="2">
        <v>124</v>
      </c>
      <c r="B138" s="25">
        <f t="shared" si="9"/>
        <v>1380.0356530624126</v>
      </c>
      <c r="C138" s="32">
        <f t="shared" si="10"/>
        <v>7419489.6256067259</v>
      </c>
      <c r="D138" s="32">
        <f t="shared" si="16"/>
        <v>42062.224251178093</v>
      </c>
      <c r="E138" s="33">
        <f t="shared" si="11"/>
        <v>3.2803173962420169E-2</v>
      </c>
      <c r="F138" s="34">
        <f t="shared" si="12"/>
        <v>0.1</v>
      </c>
      <c r="G138" s="29">
        <v>0</v>
      </c>
      <c r="H138" s="35">
        <f t="shared" si="13"/>
        <v>995.13956595363686</v>
      </c>
      <c r="I138" s="32">
        <f t="shared" si="14"/>
        <v>30416.118346156538</v>
      </c>
      <c r="J138" s="36">
        <f t="shared" si="15"/>
        <v>6966207.3694472741</v>
      </c>
      <c r="K138" s="36">
        <v>266901.73562276008</v>
      </c>
    </row>
    <row r="139" spans="1:11" x14ac:dyDescent="0.2">
      <c r="A139" s="2">
        <v>125</v>
      </c>
      <c r="B139" s="25">
        <f t="shared" si="9"/>
        <v>1376.2977363091566</v>
      </c>
      <c r="C139" s="32">
        <f t="shared" si="10"/>
        <v>7461437.4745859047</v>
      </c>
      <c r="D139" s="32">
        <f t="shared" si="16"/>
        <v>41947.848979178816</v>
      </c>
      <c r="E139" s="33">
        <f t="shared" si="11"/>
        <v>3.2546881817031137E-2</v>
      </c>
      <c r="F139" s="34">
        <f t="shared" si="12"/>
        <v>0.1</v>
      </c>
      <c r="G139" s="29">
        <v>0</v>
      </c>
      <c r="H139" s="35">
        <f t="shared" si="13"/>
        <v>986.88119391231169</v>
      </c>
      <c r="I139" s="32">
        <f t="shared" si="14"/>
        <v>30163.703880940197</v>
      </c>
      <c r="J139" s="36">
        <f t="shared" si="15"/>
        <v>6996371.0733282147</v>
      </c>
      <c r="K139" s="36">
        <v>268391.26277223835</v>
      </c>
    </row>
    <row r="140" spans="1:11" x14ac:dyDescent="0.2">
      <c r="A140" s="2">
        <v>126</v>
      </c>
      <c r="B140" s="25">
        <f t="shared" si="9"/>
        <v>1372.5988046315899</v>
      </c>
      <c r="C140" s="32">
        <f t="shared" si="10"/>
        <v>7503272.1458343565</v>
      </c>
      <c r="D140" s="32">
        <f t="shared" si="16"/>
        <v>41834.671248451807</v>
      </c>
      <c r="E140" s="33">
        <f t="shared" si="11"/>
        <v>3.2294563480081244E-2</v>
      </c>
      <c r="F140" s="34">
        <f t="shared" si="12"/>
        <v>0.1</v>
      </c>
      <c r="G140" s="29">
        <v>0</v>
      </c>
      <c r="H140" s="35">
        <f t="shared" si="13"/>
        <v>978.69135568383672</v>
      </c>
      <c r="I140" s="32">
        <f t="shared" si="14"/>
        <v>29913.384129504822</v>
      </c>
      <c r="J140" s="36">
        <f t="shared" si="15"/>
        <v>7026284.4574577194</v>
      </c>
      <c r="K140" s="36">
        <v>269873.36087406555</v>
      </c>
    </row>
    <row r="141" spans="1:11" x14ac:dyDescent="0.2">
      <c r="A141" s="2">
        <v>127</v>
      </c>
      <c r="B141" s="25">
        <f t="shared" si="9"/>
        <v>1368.9381550468495</v>
      </c>
      <c r="C141" s="32">
        <f t="shared" si="10"/>
        <v>7544994.8152155224</v>
      </c>
      <c r="D141" s="32">
        <f t="shared" si="16"/>
        <v>41722.669381165877</v>
      </c>
      <c r="E141" s="33">
        <f t="shared" si="11"/>
        <v>3.2046127241283438E-2</v>
      </c>
      <c r="F141" s="34">
        <f t="shared" si="12"/>
        <v>0.1</v>
      </c>
      <c r="G141" s="29">
        <v>0</v>
      </c>
      <c r="H141" s="35">
        <f t="shared" si="13"/>
        <v>970.56948252615484</v>
      </c>
      <c r="I141" s="32">
        <f t="shared" si="14"/>
        <v>29665.14170843305</v>
      </c>
      <c r="J141" s="36">
        <f t="shared" si="15"/>
        <v>7055949.5991661521</v>
      </c>
      <c r="K141" s="36">
        <v>271348.06698077137</v>
      </c>
    </row>
    <row r="142" spans="1:11" x14ac:dyDescent="0.2">
      <c r="A142" s="2">
        <v>128</v>
      </c>
      <c r="B142" s="25">
        <f t="shared" si="9"/>
        <v>1365.3151025112832</v>
      </c>
      <c r="C142" s="32">
        <f t="shared" si="10"/>
        <v>7586606.6374703515</v>
      </c>
      <c r="D142" s="32">
        <f t="shared" si="16"/>
        <v>41611.822254829109</v>
      </c>
      <c r="E142" s="33">
        <f t="shared" si="11"/>
        <v>3.180148419088441E-2</v>
      </c>
      <c r="F142" s="34">
        <f t="shared" si="12"/>
        <v>0.1</v>
      </c>
      <c r="G142" s="29">
        <v>0</v>
      </c>
      <c r="H142" s="35">
        <f t="shared" si="13"/>
        <v>962.51501041703273</v>
      </c>
      <c r="I142" s="32">
        <f t="shared" si="14"/>
        <v>29418.959378568528</v>
      </c>
      <c r="J142" s="36">
        <f t="shared" si="15"/>
        <v>7085368.5585447205</v>
      </c>
      <c r="K142" s="36">
        <v>272815.41796008532</v>
      </c>
    </row>
    <row r="143" spans="1:11" x14ac:dyDescent="0.2">
      <c r="A143" s="2">
        <v>129</v>
      </c>
      <c r="B143" s="25">
        <f t="shared" si="9"/>
        <v>1361.7289793303914</v>
      </c>
      <c r="C143" s="32">
        <f t="shared" si="10"/>
        <v>7628108.7467543008</v>
      </c>
      <c r="D143" s="32">
        <f t="shared" si="16"/>
        <v>41502.109283949248</v>
      </c>
      <c r="E143" s="33">
        <f t="shared" si="11"/>
        <v>3.1560548113584705E-2</v>
      </c>
      <c r="F143" s="34">
        <f t="shared" si="12"/>
        <v>0.1</v>
      </c>
      <c r="G143" s="29">
        <v>0</v>
      </c>
      <c r="H143" s="35">
        <f t="shared" si="13"/>
        <v>954.52738001489251</v>
      </c>
      <c r="I143" s="32">
        <f t="shared" si="14"/>
        <v>29174.820043817126</v>
      </c>
      <c r="J143" s="36">
        <f t="shared" si="15"/>
        <v>7114543.3785885377</v>
      </c>
      <c r="K143" s="36">
        <v>274275.45049585833</v>
      </c>
    </row>
    <row r="144" spans="1:11" x14ac:dyDescent="0.2">
      <c r="A144" s="2">
        <v>130</v>
      </c>
      <c r="B144" s="25">
        <f t="shared" ref="B144:B207" si="17">$C$4*(1+($C$6*($C$5/12)*A144))^(-1/$C$6)</f>
        <v>1358.1791345924639</v>
      </c>
      <c r="C144" s="32">
        <f t="shared" ref="C144:C207" si="18">(($C$4^$C$6)/((1-$C$6)*($C$5/12)))*(($C$4^(1-$C$6))-(B144^(1-$C$6)))*30.4375</f>
        <v>7669502.257156644</v>
      </c>
      <c r="D144" s="32">
        <f t="shared" si="16"/>
        <v>41393.510402343236</v>
      </c>
      <c r="E144" s="33">
        <f t="shared" ref="E144:E207" si="19">-LN(B144/B143)*12</f>
        <v>3.1323235387230412E-2</v>
      </c>
      <c r="F144" s="34">
        <f t="shared" ref="F144:F207" si="20">IF(E144&gt;0.1,E144,0.1)</f>
        <v>0.1</v>
      </c>
      <c r="G144" s="29">
        <v>0</v>
      </c>
      <c r="H144" s="35">
        <f t="shared" ref="H144:H207" si="21">H143*EXP(-F144/12)</f>
        <v>946.60603661996845</v>
      </c>
      <c r="I144" s="32">
        <f t="shared" ref="I144:I207" si="22">IF(G144=0,((H143-H144)/(F144/12)*30.4375),D144)</f>
        <v>28932.706749960147</v>
      </c>
      <c r="J144" s="36">
        <f t="shared" ref="J144:J207" si="23">I144+J143</f>
        <v>7143476.0853384975</v>
      </c>
      <c r="K144" s="36">
        <v>275728.20108897978</v>
      </c>
    </row>
    <row r="145" spans="1:11" x14ac:dyDescent="0.2">
      <c r="A145" s="2">
        <v>131</v>
      </c>
      <c r="B145" s="25">
        <f t="shared" si="17"/>
        <v>1354.6649336247888</v>
      </c>
      <c r="C145" s="32">
        <f t="shared" si="18"/>
        <v>7710788.2632030398</v>
      </c>
      <c r="D145" s="32">
        <f t="shared" ref="D145:D208" si="24">C145-C144</f>
        <v>41286.006046395749</v>
      </c>
      <c r="E145" s="33">
        <f t="shared" si="19"/>
        <v>3.108946488604037E-2</v>
      </c>
      <c r="F145" s="34">
        <f t="shared" si="20"/>
        <v>0.1</v>
      </c>
      <c r="G145" s="29">
        <v>0</v>
      </c>
      <c r="H145" s="35">
        <f t="shared" si="21"/>
        <v>938.7504301357859</v>
      </c>
      <c r="I145" s="32">
        <f t="shared" si="22"/>
        <v>28692.602683476744</v>
      </c>
      <c r="J145" s="36">
        <f t="shared" si="23"/>
        <v>7172168.6880219746</v>
      </c>
      <c r="K145" s="36">
        <v>277173.7060582902</v>
      </c>
    </row>
    <row r="146" spans="1:11" x14ac:dyDescent="0.2">
      <c r="A146" s="2">
        <v>132</v>
      </c>
      <c r="B146" s="25">
        <f t="shared" si="17"/>
        <v>1351.1857574713727</v>
      </c>
      <c r="C146" s="32">
        <f t="shared" si="18"/>
        <v>7751967.8403418232</v>
      </c>
      <c r="D146" s="32">
        <f t="shared" si="24"/>
        <v>41179.57713878341</v>
      </c>
      <c r="E146" s="33">
        <f t="shared" si="19"/>
        <v>3.085915788815892E-2</v>
      </c>
      <c r="F146" s="34">
        <f t="shared" si="20"/>
        <v>0.1</v>
      </c>
      <c r="G146" s="29">
        <v>0</v>
      </c>
      <c r="H146" s="35">
        <f t="shared" si="21"/>
        <v>930.96001503095965</v>
      </c>
      <c r="I146" s="32">
        <f t="shared" si="22"/>
        <v>28454.491170377885</v>
      </c>
      <c r="J146" s="36">
        <f t="shared" si="23"/>
        <v>7200623.1791923521</v>
      </c>
      <c r="K146" s="36">
        <v>278612.00154148909</v>
      </c>
    </row>
    <row r="147" spans="1:11" x14ac:dyDescent="0.2">
      <c r="A147" s="2">
        <v>133</v>
      </c>
      <c r="B147" s="25">
        <f t="shared" si="17"/>
        <v>1347.7410023911732</v>
      </c>
      <c r="C147" s="32">
        <f t="shared" si="18"/>
        <v>7793042.0454146015</v>
      </c>
      <c r="D147" s="32">
        <f t="shared" si="24"/>
        <v>41074.205072778277</v>
      </c>
      <c r="E147" s="33">
        <f t="shared" si="19"/>
        <v>3.0632237987249143E-2</v>
      </c>
      <c r="F147" s="34">
        <f t="shared" si="20"/>
        <v>0.1</v>
      </c>
      <c r="G147" s="29">
        <v>0</v>
      </c>
      <c r="H147" s="35">
        <f t="shared" si="21"/>
        <v>923.23425030131011</v>
      </c>
      <c r="I147" s="32">
        <f t="shared" si="22"/>
        <v>28218.355675044946</v>
      </c>
      <c r="J147" s="36">
        <f t="shared" si="23"/>
        <v>7228841.5348673975</v>
      </c>
      <c r="K147" s="36">
        <v>280043.12349603843</v>
      </c>
    </row>
    <row r="148" spans="1:11" x14ac:dyDescent="0.2">
      <c r="A148" s="2">
        <v>134</v>
      </c>
      <c r="B148" s="25">
        <f t="shared" si="17"/>
        <v>1344.3300793758897</v>
      </c>
      <c r="C148" s="32">
        <f t="shared" si="18"/>
        <v>7834011.9171120636</v>
      </c>
      <c r="D148" s="32">
        <f t="shared" si="24"/>
        <v>40969.871697462164</v>
      </c>
      <c r="E148" s="33">
        <f t="shared" si="19"/>
        <v>3.0408631007998017E-2</v>
      </c>
      <c r="F148" s="34">
        <f t="shared" si="20"/>
        <v>0.1</v>
      </c>
      <c r="G148" s="29">
        <v>0</v>
      </c>
      <c r="H148" s="35">
        <f t="shared" si="21"/>
        <v>915.5725994322928</v>
      </c>
      <c r="I148" s="32">
        <f t="shared" si="22"/>
        <v>27984.179799085716</v>
      </c>
      <c r="J148" s="36">
        <f t="shared" si="23"/>
        <v>7256825.714666483</v>
      </c>
      <c r="K148" s="36">
        <v>281467.10770006169</v>
      </c>
    </row>
    <row r="149" spans="1:11" x14ac:dyDescent="0.2">
      <c r="A149" s="2">
        <v>135</v>
      </c>
      <c r="B149" s="25">
        <f t="shared" si="17"/>
        <v>1340.95241368642</v>
      </c>
      <c r="C149" s="32">
        <f t="shared" si="18"/>
        <v>7874878.4764152244</v>
      </c>
      <c r="D149" s="32">
        <f t="shared" si="24"/>
        <v>40866.559303160757</v>
      </c>
      <c r="E149" s="33">
        <f t="shared" si="19"/>
        <v>3.0188264925236998E-2</v>
      </c>
      <c r="F149" s="34">
        <f t="shared" si="20"/>
        <v>0.1</v>
      </c>
      <c r="G149" s="29">
        <v>0</v>
      </c>
      <c r="H149" s="35">
        <f t="shared" si="21"/>
        <v>907.97453036174056</v>
      </c>
      <c r="I149" s="32">
        <f t="shared" si="22"/>
        <v>27751.947280192064</v>
      </c>
      <c r="J149" s="36">
        <f t="shared" si="23"/>
        <v>7284577.6619466748</v>
      </c>
      <c r="K149" s="36">
        <v>282883.9897532381</v>
      </c>
    </row>
    <row r="150" spans="1:11" x14ac:dyDescent="0.2">
      <c r="A150" s="2">
        <v>136</v>
      </c>
      <c r="B150" s="25">
        <f t="shared" si="17"/>
        <v>1337.6074444071219</v>
      </c>
      <c r="C150" s="32">
        <f t="shared" si="18"/>
        <v>7915642.7270230101</v>
      </c>
      <c r="D150" s="32">
        <f t="shared" si="24"/>
        <v>40764.250607785769</v>
      </c>
      <c r="E150" s="33">
        <f t="shared" si="19"/>
        <v>2.997106978665762E-2</v>
      </c>
      <c r="F150" s="34">
        <f t="shared" si="20"/>
        <v>0.1</v>
      </c>
      <c r="G150" s="29">
        <v>0</v>
      </c>
      <c r="H150" s="35">
        <f t="shared" si="21"/>
        <v>900.4395154429144</v>
      </c>
      <c r="I150" s="32">
        <f t="shared" si="22"/>
        <v>27521.641991012562</v>
      </c>
      <c r="J150" s="36">
        <f t="shared" si="23"/>
        <v>7312099.3039376875</v>
      </c>
      <c r="K150" s="36">
        <v>284293.80507769273</v>
      </c>
    </row>
    <row r="151" spans="1:11" x14ac:dyDescent="0.2">
      <c r="A151" s="2">
        <v>137</v>
      </c>
      <c r="B151" s="25">
        <f t="shared" si="17"/>
        <v>1334.2946240170868</v>
      </c>
      <c r="C151" s="32">
        <f t="shared" si="18"/>
        <v>7956305.655766408</v>
      </c>
      <c r="D151" s="32">
        <f t="shared" si="24"/>
        <v>40662.928743397817</v>
      </c>
      <c r="E151" s="33">
        <f t="shared" si="19"/>
        <v>2.975697763870298E-2</v>
      </c>
      <c r="F151" s="34">
        <f t="shared" si="20"/>
        <v>0.1</v>
      </c>
      <c r="G151" s="29">
        <v>0</v>
      </c>
      <c r="H151" s="35">
        <f t="shared" si="21"/>
        <v>892.96703140786133</v>
      </c>
      <c r="I151" s="32">
        <f t="shared" si="22"/>
        <v>27293.247938031342</v>
      </c>
      <c r="J151" s="36">
        <f t="shared" si="23"/>
        <v>7339392.5518757189</v>
      </c>
      <c r="K151" s="36">
        <v>285696.58891888219</v>
      </c>
    </row>
    <row r="152" spans="1:11" x14ac:dyDescent="0.2">
      <c r="A152" s="2">
        <v>138</v>
      </c>
      <c r="B152" s="25">
        <f t="shared" si="17"/>
        <v>1331.0134179776478</v>
      </c>
      <c r="C152" s="32">
        <f t="shared" si="18"/>
        <v>7996868.2330097407</v>
      </c>
      <c r="D152" s="32">
        <f t="shared" si="24"/>
        <v>40562.577243332751</v>
      </c>
      <c r="E152" s="33">
        <f t="shared" si="19"/>
        <v>2.9545922455727167E-2</v>
      </c>
      <c r="F152" s="34">
        <f t="shared" si="20"/>
        <v>0.1</v>
      </c>
      <c r="G152" s="29">
        <v>0</v>
      </c>
      <c r="H152" s="35">
        <f t="shared" si="21"/>
        <v>885.55655933107585</v>
      </c>
      <c r="I152" s="32">
        <f t="shared" si="22"/>
        <v>27066.749260458972</v>
      </c>
      <c r="J152" s="36">
        <f t="shared" si="23"/>
        <v>7366459.301136178</v>
      </c>
      <c r="K152" s="36">
        <v>287092.37634647556</v>
      </c>
    </row>
    <row r="153" spans="1:11" x14ac:dyDescent="0.2">
      <c r="A153" s="2">
        <v>139</v>
      </c>
      <c r="B153" s="25">
        <f t="shared" si="17"/>
        <v>1327.7633043354022</v>
      </c>
      <c r="C153" s="32">
        <f t="shared" si="18"/>
        <v>8037331.4130399348</v>
      </c>
      <c r="D153" s="32">
        <f t="shared" si="24"/>
        <v>40463.180030194111</v>
      </c>
      <c r="E153" s="33">
        <f t="shared" si="19"/>
        <v>2.9337840072118412E-2</v>
      </c>
      <c r="F153" s="34">
        <f t="shared" si="20"/>
        <v>0.1</v>
      </c>
      <c r="G153" s="29">
        <v>0</v>
      </c>
      <c r="H153" s="35">
        <f t="shared" si="21"/>
        <v>878.20758459346337</v>
      </c>
      <c r="I153" s="32">
        <f t="shared" si="22"/>
        <v>26842.130229129583</v>
      </c>
      <c r="J153" s="36">
        <f t="shared" si="23"/>
        <v>7393301.4313653074</v>
      </c>
      <c r="K153" s="36">
        <v>288481.20225523121</v>
      </c>
    </row>
    <row r="154" spans="1:11" x14ac:dyDescent="0.2">
      <c r="A154" s="2">
        <v>140</v>
      </c>
      <c r="B154" s="25">
        <f t="shared" si="17"/>
        <v>1324.5437733400654</v>
      </c>
      <c r="C154" s="32">
        <f t="shared" si="18"/>
        <v>8077696.1344436007</v>
      </c>
      <c r="D154" s="32">
        <f t="shared" si="24"/>
        <v>40364.721403665841</v>
      </c>
      <c r="E154" s="33">
        <f t="shared" si="19"/>
        <v>2.9132668117212532E-2</v>
      </c>
      <c r="F154" s="34">
        <f t="shared" si="20"/>
        <v>0.1</v>
      </c>
      <c r="G154" s="29">
        <v>0</v>
      </c>
      <c r="H154" s="35">
        <f t="shared" si="21"/>
        <v>870.91959684660264</v>
      </c>
      <c r="I154" s="32">
        <f t="shared" si="22"/>
        <v>26619.375245408788</v>
      </c>
      <c r="J154" s="36">
        <f t="shared" si="23"/>
        <v>7419920.8066107165</v>
      </c>
      <c r="K154" s="36">
        <v>289863.10136586917</v>
      </c>
    </row>
    <row r="155" spans="1:11" x14ac:dyDescent="0.2">
      <c r="A155" s="2">
        <v>141</v>
      </c>
      <c r="B155" s="25">
        <f t="shared" si="17"/>
        <v>1321.3543270764965</v>
      </c>
      <c r="C155" s="32">
        <f t="shared" si="18"/>
        <v>8117963.3204727937</v>
      </c>
      <c r="D155" s="32">
        <f t="shared" si="24"/>
        <v>40267.186029192992</v>
      </c>
      <c r="E155" s="33">
        <f t="shared" si="19"/>
        <v>2.8930345952990252E-2</v>
      </c>
      <c r="F155" s="34">
        <f t="shared" si="20"/>
        <v>0.1</v>
      </c>
      <c r="G155" s="29">
        <v>0</v>
      </c>
      <c r="H155" s="35">
        <f t="shared" si="21"/>
        <v>863.69208997730459</v>
      </c>
      <c r="I155" s="32">
        <f t="shared" si="22"/>
        <v>26398.468840111142</v>
      </c>
      <c r="J155" s="36">
        <f t="shared" si="23"/>
        <v>7446319.2754508276</v>
      </c>
      <c r="K155" s="36">
        <v>291238.10822593927</v>
      </c>
    </row>
    <row r="156" spans="1:11" x14ac:dyDescent="0.2">
      <c r="A156" s="2">
        <v>142</v>
      </c>
      <c r="B156" s="25">
        <f t="shared" si="17"/>
        <v>1318.1944791102769</v>
      </c>
      <c r="C156" s="32">
        <f t="shared" si="18"/>
        <v>8158133.8793999851</v>
      </c>
      <c r="D156" s="32">
        <f t="shared" si="24"/>
        <v>40170.558927191421</v>
      </c>
      <c r="E156" s="33">
        <f t="shared" si="19"/>
        <v>2.8730814614331805E-2</v>
      </c>
      <c r="F156" s="34">
        <f t="shared" si="20"/>
        <v>0.1</v>
      </c>
      <c r="G156" s="29">
        <v>0</v>
      </c>
      <c r="H156" s="35">
        <f t="shared" si="21"/>
        <v>856.5245620724653</v>
      </c>
      <c r="I156" s="32">
        <f t="shared" si="22"/>
        <v>26179.395672425504</v>
      </c>
      <c r="J156" s="36">
        <f t="shared" si="23"/>
        <v>7472498.6711232532</v>
      </c>
      <c r="K156" s="36">
        <v>292606.25721068453</v>
      </c>
    </row>
    <row r="157" spans="1:11" x14ac:dyDescent="0.2">
      <c r="A157" s="2">
        <v>143</v>
      </c>
      <c r="B157" s="25">
        <f t="shared" si="17"/>
        <v>1315.063754146257</v>
      </c>
      <c r="C157" s="32">
        <f t="shared" si="18"/>
        <v>8198208.704862114</v>
      </c>
      <c r="D157" s="32">
        <f t="shared" si="24"/>
        <v>40074.825462128967</v>
      </c>
      <c r="E157" s="33">
        <f t="shared" si="19"/>
        <v>2.8534016751711744E-2</v>
      </c>
      <c r="F157" s="34">
        <f t="shared" si="20"/>
        <v>0.1</v>
      </c>
      <c r="G157" s="29">
        <v>0</v>
      </c>
      <c r="H157" s="35">
        <f t="shared" si="21"/>
        <v>849.41651538421104</v>
      </c>
      <c r="I157" s="32">
        <f t="shared" si="22"/>
        <v>25962.140528848693</v>
      </c>
      <c r="J157" s="36">
        <f t="shared" si="23"/>
        <v>7498460.8116521016</v>
      </c>
      <c r="K157" s="36">
        <v>293967.5825239009</v>
      </c>
    </row>
    <row r="158" spans="1:11" x14ac:dyDescent="0.2">
      <c r="A158" s="2">
        <v>144</v>
      </c>
      <c r="B158" s="25">
        <f t="shared" si="17"/>
        <v>1311.9616876995092</v>
      </c>
      <c r="C158" s="32">
        <f t="shared" si="18"/>
        <v>8238188.6761946511</v>
      </c>
      <c r="D158" s="32">
        <f t="shared" si="24"/>
        <v>39979.97133253701</v>
      </c>
      <c r="E158" s="33">
        <f t="shared" si="19"/>
        <v>2.8339896576236798E-2</v>
      </c>
      <c r="F158" s="34">
        <f t="shared" si="20"/>
        <v>0.1</v>
      </c>
      <c r="G158" s="29">
        <v>0</v>
      </c>
      <c r="H158" s="35">
        <f t="shared" si="21"/>
        <v>842.36745629533175</v>
      </c>
      <c r="I158" s="32">
        <f t="shared" si="22"/>
        <v>25746.688322131606</v>
      </c>
      <c r="J158" s="36">
        <f t="shared" si="23"/>
        <v>7524207.4999742331</v>
      </c>
      <c r="K158" s="36">
        <v>295322.11819879204</v>
      </c>
    </row>
    <row r="159" spans="1:11" x14ac:dyDescent="0.2">
      <c r="A159" s="2">
        <v>145</v>
      </c>
      <c r="B159" s="25">
        <f t="shared" si="17"/>
        <v>1308.8878257781532</v>
      </c>
      <c r="C159" s="32">
        <f t="shared" si="18"/>
        <v>8278074.6587557849</v>
      </c>
      <c r="D159" s="32">
        <f t="shared" si="24"/>
        <v>39885.982561133802</v>
      </c>
      <c r="E159" s="33">
        <f t="shared" si="19"/>
        <v>2.8148399806947447E-2</v>
      </c>
      <c r="F159" s="34">
        <f t="shared" si="20"/>
        <v>0.1</v>
      </c>
      <c r="G159" s="29">
        <v>0</v>
      </c>
      <c r="H159" s="35">
        <f t="shared" si="21"/>
        <v>835.37689528500232</v>
      </c>
      <c r="I159" s="32">
        <f t="shared" si="22"/>
        <v>25533.024090228242</v>
      </c>
      <c r="J159" s="36">
        <f t="shared" si="23"/>
        <v>7549740.5240644617</v>
      </c>
      <c r="K159" s="36">
        <v>296669.89809882041</v>
      </c>
    </row>
    <row r="160" spans="1:11" x14ac:dyDescent="0.2">
      <c r="A160" s="2">
        <v>146</v>
      </c>
      <c r="B160" s="25">
        <f t="shared" si="17"/>
        <v>1305.8417245775577</v>
      </c>
      <c r="C160" s="32">
        <f t="shared" si="18"/>
        <v>8317867.504241175</v>
      </c>
      <c r="D160" s="32">
        <f t="shared" si="24"/>
        <v>39792.845485390164</v>
      </c>
      <c r="E160" s="33">
        <f t="shared" si="19"/>
        <v>2.7959473620152477E-2</v>
      </c>
      <c r="F160" s="34">
        <f t="shared" si="20"/>
        <v>0.1</v>
      </c>
      <c r="G160" s="29">
        <v>0</v>
      </c>
      <c r="H160" s="35">
        <f t="shared" si="21"/>
        <v>828.44434689478771</v>
      </c>
      <c r="I160" s="32">
        <f t="shared" si="22"/>
        <v>25321.132995258849</v>
      </c>
      <c r="J160" s="36">
        <f t="shared" si="23"/>
        <v>7575061.6570597207</v>
      </c>
      <c r="K160" s="36">
        <v>298010.95591855369</v>
      </c>
    </row>
    <row r="161" spans="1:11" x14ac:dyDescent="0.2">
      <c r="A161" s="2">
        <v>147</v>
      </c>
      <c r="B161" s="25">
        <f t="shared" si="17"/>
        <v>1302.8229501854219</v>
      </c>
      <c r="C161" s="32">
        <f t="shared" si="18"/>
        <v>8357568.0509894332</v>
      </c>
      <c r="D161" s="32">
        <f t="shared" si="24"/>
        <v>39700.546748258173</v>
      </c>
      <c r="E161" s="33">
        <f t="shared" si="19"/>
        <v>2.777306660093095E-2</v>
      </c>
      <c r="F161" s="34">
        <f t="shared" si="20"/>
        <v>0.1</v>
      </c>
      <c r="G161" s="29">
        <v>0</v>
      </c>
      <c r="H161" s="35">
        <f t="shared" si="21"/>
        <v>821.56932969493039</v>
      </c>
      <c r="I161" s="32">
        <f t="shared" si="22"/>
        <v>25111.000322478882</v>
      </c>
      <c r="J161" s="36">
        <f t="shared" si="23"/>
        <v>7600172.6573821995</v>
      </c>
      <c r="K161" s="36">
        <v>299345.32518450724</v>
      </c>
    </row>
    <row r="162" spans="1:11" x14ac:dyDescent="0.2">
      <c r="A162" s="2">
        <v>148</v>
      </c>
      <c r="B162" s="25">
        <f t="shared" si="17"/>
        <v>1299.8310782972983</v>
      </c>
      <c r="C162" s="32">
        <f t="shared" si="18"/>
        <v>8397177.1242788974</v>
      </c>
      <c r="D162" s="32">
        <f t="shared" si="24"/>
        <v>39609.073289464228</v>
      </c>
      <c r="E162" s="33">
        <f t="shared" si="19"/>
        <v>2.7589128696408116E-2</v>
      </c>
      <c r="F162" s="34">
        <f t="shared" si="20"/>
        <v>0.1</v>
      </c>
      <c r="G162" s="29">
        <v>0</v>
      </c>
      <c r="H162" s="35">
        <f t="shared" si="21"/>
        <v>814.75136625091739</v>
      </c>
      <c r="I162" s="32">
        <f t="shared" si="22"/>
        <v>24902.611479257495</v>
      </c>
      <c r="J162" s="36">
        <f t="shared" si="23"/>
        <v>7625075.2688614568</v>
      </c>
      <c r="K162" s="36">
        <v>300673.03925598221</v>
      </c>
    </row>
    <row r="163" spans="1:11" x14ac:dyDescent="0.2">
      <c r="A163" s="2">
        <v>149</v>
      </c>
      <c r="B163" s="25">
        <f t="shared" si="17"/>
        <v>1296.8656939421066</v>
      </c>
      <c r="C163" s="32">
        <f t="shared" si="18"/>
        <v>8436695.5366158299</v>
      </c>
      <c r="D163" s="32">
        <f t="shared" si="24"/>
        <v>39518.412336932495</v>
      </c>
      <c r="E163" s="33">
        <f t="shared" si="19"/>
        <v>2.7407611170989103E-2</v>
      </c>
      <c r="F163" s="34">
        <f t="shared" si="20"/>
        <v>0.1</v>
      </c>
      <c r="G163" s="29">
        <v>0</v>
      </c>
      <c r="H163" s="35">
        <f t="shared" si="21"/>
        <v>807.98998309032504</v>
      </c>
      <c r="I163" s="32">
        <f t="shared" si="22"/>
        <v>24695.95199406354</v>
      </c>
      <c r="J163" s="36">
        <f t="shared" si="23"/>
        <v>7649771.2208555201</v>
      </c>
      <c r="K163" s="36">
        <v>301994.13132589957</v>
      </c>
    </row>
    <row r="164" spans="1:11" x14ac:dyDescent="0.2">
      <c r="A164" s="2">
        <v>150</v>
      </c>
      <c r="B164" s="25">
        <f t="shared" si="17"/>
        <v>1293.9263912172319</v>
      </c>
      <c r="C164" s="32">
        <f t="shared" si="18"/>
        <v>8476124.0880145114</v>
      </c>
      <c r="D164" s="32">
        <f t="shared" si="24"/>
        <v>39428.551398681477</v>
      </c>
      <c r="E164" s="33">
        <f t="shared" si="19"/>
        <v>2.7228466563295903E-2</v>
      </c>
      <c r="F164" s="34">
        <f t="shared" si="20"/>
        <v>0.1</v>
      </c>
      <c r="G164" s="29">
        <v>0</v>
      </c>
      <c r="H164" s="35">
        <f t="shared" si="21"/>
        <v>801.28471066993893</v>
      </c>
      <c r="I164" s="32">
        <f t="shared" si="22"/>
        <v>24491.007515460264</v>
      </c>
      <c r="J164" s="36">
        <f t="shared" si="23"/>
        <v>7674262.2283709804</v>
      </c>
      <c r="K164" s="36">
        <v>303308.63442162977</v>
      </c>
    </row>
    <row r="165" spans="1:11" x14ac:dyDescent="0.2">
      <c r="A165" s="2">
        <v>151</v>
      </c>
      <c r="B165" s="25">
        <f t="shared" si="17"/>
        <v>1291.0127730328109</v>
      </c>
      <c r="C165" s="32">
        <f t="shared" si="18"/>
        <v>8515463.5662693307</v>
      </c>
      <c r="D165" s="32">
        <f t="shared" si="24"/>
        <v>39339.478254819289</v>
      </c>
      <c r="E165" s="33">
        <f t="shared" si="19"/>
        <v>2.7051648644792547E-2</v>
      </c>
      <c r="F165" s="34">
        <f t="shared" si="20"/>
        <v>0.1</v>
      </c>
      <c r="G165" s="29">
        <v>0</v>
      </c>
      <c r="H165" s="35">
        <f t="shared" si="21"/>
        <v>794.63508334314622</v>
      </c>
      <c r="I165" s="32">
        <f t="shared" si="22"/>
        <v>24287.763811110377</v>
      </c>
      <c r="J165" s="36">
        <f t="shared" si="23"/>
        <v>7698549.9921820909</v>
      </c>
      <c r="K165" s="36">
        <v>304616.58140581875</v>
      </c>
    </row>
    <row r="166" spans="1:11" x14ac:dyDescent="0.2">
      <c r="A166" s="2">
        <v>152</v>
      </c>
      <c r="B166" s="25">
        <f t="shared" si="17"/>
        <v>1288.1244508648299</v>
      </c>
      <c r="C166" s="32">
        <f t="shared" si="18"/>
        <v>8554714.747219244</v>
      </c>
      <c r="D166" s="32">
        <f t="shared" si="24"/>
        <v>39251.180949913338</v>
      </c>
      <c r="E166" s="33">
        <f t="shared" si="19"/>
        <v>2.6877112380025818E-2</v>
      </c>
      <c r="F166" s="34">
        <f t="shared" si="20"/>
        <v>0.1</v>
      </c>
      <c r="G166" s="29">
        <v>0</v>
      </c>
      <c r="H166" s="35">
        <f t="shared" si="21"/>
        <v>788.04063932759902</v>
      </c>
      <c r="I166" s="32">
        <f t="shared" si="22"/>
        <v>24086.206766786134</v>
      </c>
      <c r="J166" s="36">
        <f t="shared" si="23"/>
        <v>7722636.1989488769</v>
      </c>
      <c r="K166" s="36">
        <v>305918.0049772092</v>
      </c>
    </row>
    <row r="167" spans="1:11" x14ac:dyDescent="0.2">
      <c r="A167" s="2">
        <v>153</v>
      </c>
      <c r="B167" s="25">
        <f t="shared" si="17"/>
        <v>1285.2610445166802</v>
      </c>
      <c r="C167" s="32">
        <f t="shared" si="18"/>
        <v>8593878.3950047605</v>
      </c>
      <c r="D167" s="32">
        <f t="shared" si="24"/>
        <v>39163.647785516456</v>
      </c>
      <c r="E167" s="33">
        <f t="shared" si="19"/>
        <v>2.6704813888340725E-2</v>
      </c>
      <c r="F167" s="34">
        <f t="shared" si="20"/>
        <v>0.1</v>
      </c>
      <c r="G167" s="29">
        <v>0</v>
      </c>
      <c r="H167" s="35">
        <f t="shared" si="21"/>
        <v>781.5009206731462</v>
      </c>
      <c r="I167" s="32">
        <f t="shared" si="22"/>
        <v>23886.32238538895</v>
      </c>
      <c r="J167" s="36">
        <f t="shared" si="23"/>
        <v>7746522.5213342663</v>
      </c>
      <c r="K167" s="36">
        <v>307212.93767145823</v>
      </c>
    </row>
    <row r="168" spans="1:11" x14ac:dyDescent="0.2">
      <c r="A168" s="2">
        <v>154</v>
      </c>
      <c r="B168" s="25">
        <f t="shared" si="17"/>
        <v>1282.4221818888182</v>
      </c>
      <c r="C168" s="32">
        <f t="shared" si="18"/>
        <v>8632955.2623180207</v>
      </c>
      <c r="D168" s="32">
        <f t="shared" si="24"/>
        <v>39076.867313260213</v>
      </c>
      <c r="E168" s="33">
        <f t="shared" si="19"/>
        <v>2.6534710407177212E-2</v>
      </c>
      <c r="F168" s="34">
        <f t="shared" si="20"/>
        <v>0.1</v>
      </c>
      <c r="G168" s="29">
        <v>0</v>
      </c>
      <c r="H168" s="35">
        <f t="shared" si="21"/>
        <v>775.01547323003069</v>
      </c>
      <c r="I168" s="32">
        <f t="shared" si="22"/>
        <v>23688.096785979378</v>
      </c>
      <c r="J168" s="36">
        <f t="shared" si="23"/>
        <v>7770210.6181202456</v>
      </c>
      <c r="K168" s="36">
        <v>308501.41186195059</v>
      </c>
    </row>
    <row r="169" spans="1:11" x14ac:dyDescent="0.2">
      <c r="A169" s="2">
        <v>155</v>
      </c>
      <c r="B169" s="25">
        <f t="shared" si="17"/>
        <v>1279.6074987562213</v>
      </c>
      <c r="C169" s="32">
        <f t="shared" si="18"/>
        <v>8671946.0906457771</v>
      </c>
      <c r="D169" s="32">
        <f t="shared" si="24"/>
        <v>38990.828327756375</v>
      </c>
      <c r="E169" s="33">
        <f t="shared" si="19"/>
        <v>2.636676025661109E-2</v>
      </c>
      <c r="F169" s="34">
        <f t="shared" si="20"/>
        <v>0.1</v>
      </c>
      <c r="G169" s="29">
        <v>0</v>
      </c>
      <c r="H169" s="35">
        <f t="shared" si="21"/>
        <v>768.58384661735158</v>
      </c>
      <c r="I169" s="32">
        <f t="shared" si="22"/>
        <v>23491.516202810453</v>
      </c>
      <c r="J169" s="36">
        <f t="shared" si="23"/>
        <v>7793702.1343230559</v>
      </c>
      <c r="K169" s="36">
        <v>309783.45976060821</v>
      </c>
    </row>
    <row r="170" spans="1:11" x14ac:dyDescent="0.2">
      <c r="A170" s="2">
        <v>156</v>
      </c>
      <c r="B170" s="25">
        <f t="shared" si="17"/>
        <v>1276.8166385533168</v>
      </c>
      <c r="C170" s="32">
        <f t="shared" si="18"/>
        <v>8710851.6105057616</v>
      </c>
      <c r="D170" s="32">
        <f t="shared" si="24"/>
        <v>38905.519859984517</v>
      </c>
      <c r="E170" s="33">
        <f t="shared" si="19"/>
        <v>2.6200922805329749E-2</v>
      </c>
      <c r="F170" s="34">
        <f t="shared" si="20"/>
        <v>0.1</v>
      </c>
      <c r="G170" s="29">
        <v>0</v>
      </c>
      <c r="H170" s="35">
        <f t="shared" si="21"/>
        <v>762.2055941917871</v>
      </c>
      <c r="I170" s="32">
        <f t="shared" si="22"/>
        <v>23296.566984374273</v>
      </c>
      <c r="J170" s="36">
        <f t="shared" si="23"/>
        <v>7816998.7013074299</v>
      </c>
      <c r="K170" s="36">
        <v>311059.11341869528</v>
      </c>
    </row>
    <row r="171" spans="1:11" x14ac:dyDescent="0.2">
      <c r="A171" s="2">
        <v>157</v>
      </c>
      <c r="B171" s="25">
        <f t="shared" si="17"/>
        <v>1274.0492521660879</v>
      </c>
      <c r="C171" s="32">
        <f t="shared" si="18"/>
        <v>8749672.5416766778</v>
      </c>
      <c r="D171" s="32">
        <f t="shared" si="24"/>
        <v>38820.931170916185</v>
      </c>
      <c r="E171" s="33">
        <f t="shared" si="19"/>
        <v>2.6037158437900797E-2</v>
      </c>
      <c r="F171" s="34">
        <f t="shared" si="20"/>
        <v>0.1</v>
      </c>
      <c r="G171" s="29">
        <v>0</v>
      </c>
      <c r="H171" s="35">
        <f t="shared" si="21"/>
        <v>755.8802730165778</v>
      </c>
      <c r="I171" s="32">
        <f t="shared" si="22"/>
        <v>23103.235592451954</v>
      </c>
      <c r="J171" s="36">
        <f t="shared" si="23"/>
        <v>7840101.9368998818</v>
      </c>
      <c r="K171" s="36">
        <v>312328.40472761972</v>
      </c>
    </row>
    <row r="172" spans="1:11" x14ac:dyDescent="0.2">
      <c r="A172" s="2">
        <v>158</v>
      </c>
      <c r="B172" s="25">
        <f t="shared" si="17"/>
        <v>1271.3049977310836</v>
      </c>
      <c r="C172" s="32">
        <f t="shared" si="18"/>
        <v>8788409.5934219137</v>
      </c>
      <c r="D172" s="32">
        <f t="shared" si="24"/>
        <v>38737.05174523592</v>
      </c>
      <c r="E172" s="33">
        <f t="shared" si="19"/>
        <v>2.5875428523143507E-2</v>
      </c>
      <c r="F172" s="34">
        <f t="shared" si="20"/>
        <v>0.1</v>
      </c>
      <c r="G172" s="29">
        <v>0</v>
      </c>
      <c r="H172" s="35">
        <f t="shared" si="21"/>
        <v>749.60744383076667</v>
      </c>
      <c r="I172" s="32">
        <f t="shared" si="22"/>
        <v>22911.508601175163</v>
      </c>
      <c r="J172" s="36">
        <f t="shared" si="23"/>
        <v>7863013.4455010574</v>
      </c>
      <c r="K172" s="36">
        <v>313591.36541973037</v>
      </c>
    </row>
    <row r="173" spans="1:11" x14ac:dyDescent="0.2">
      <c r="A173" s="2">
        <v>159</v>
      </c>
      <c r="B173" s="25">
        <f t="shared" si="17"/>
        <v>1268.58354044105</v>
      </c>
      <c r="C173" s="32">
        <f t="shared" si="18"/>
        <v>8827063.4647072721</v>
      </c>
      <c r="D173" s="32">
        <f t="shared" si="24"/>
        <v>38653.871285358444</v>
      </c>
      <c r="E173" s="33">
        <f t="shared" si="19"/>
        <v>2.5715695383832539E-2</v>
      </c>
      <c r="F173" s="34">
        <f t="shared" si="20"/>
        <v>0.1</v>
      </c>
      <c r="G173" s="29">
        <v>0</v>
      </c>
      <c r="H173" s="35">
        <f t="shared" si="21"/>
        <v>743.38667101869487</v>
      </c>
      <c r="I173" s="32">
        <f t="shared" si="22"/>
        <v>22721.37269609225</v>
      </c>
      <c r="J173" s="36">
        <f t="shared" si="23"/>
        <v>7885734.8181971498</v>
      </c>
      <c r="K173" s="36">
        <v>314848.02706911025</v>
      </c>
    </row>
    <row r="174" spans="1:11" x14ac:dyDescent="0.2">
      <c r="A174" s="2">
        <v>160</v>
      </c>
      <c r="B174" s="25">
        <f t="shared" si="17"/>
        <v>1265.8845523569355</v>
      </c>
      <c r="C174" s="32">
        <f t="shared" si="18"/>
        <v>8865634.8444128316</v>
      </c>
      <c r="D174" s="32">
        <f t="shared" si="24"/>
        <v>38571.379705559462</v>
      </c>
      <c r="E174" s="33">
        <f t="shared" si="19"/>
        <v>2.5557922267363635E-2</v>
      </c>
      <c r="F174" s="34">
        <f t="shared" si="20"/>
        <v>0.1</v>
      </c>
      <c r="G174" s="29">
        <v>0</v>
      </c>
      <c r="H174" s="35">
        <f t="shared" si="21"/>
        <v>737.21752257975049</v>
      </c>
      <c r="I174" s="32">
        <f t="shared" si="22"/>
        <v>22532.814673244331</v>
      </c>
      <c r="J174" s="36">
        <f t="shared" si="23"/>
        <v>7908267.6328703938</v>
      </c>
      <c r="K174" s="36">
        <v>316098.4210923661</v>
      </c>
    </row>
    <row r="175" spans="1:11" x14ac:dyDescent="0.2">
      <c r="A175" s="2">
        <v>161</v>
      </c>
      <c r="B175" s="25">
        <f t="shared" si="17"/>
        <v>1263.2077122260168</v>
      </c>
      <c r="C175" s="32">
        <f t="shared" si="18"/>
        <v>8904124.4115392361</v>
      </c>
      <c r="D175" s="32">
        <f t="shared" si="24"/>
        <v>38489.567126404494</v>
      </c>
      <c r="E175" s="33">
        <f t="shared" si="19"/>
        <v>2.5402073317609457E-2</v>
      </c>
      <c r="F175" s="34">
        <f t="shared" si="20"/>
        <v>0.1</v>
      </c>
      <c r="G175" s="29">
        <v>0</v>
      </c>
      <c r="H175" s="35">
        <f t="shared" si="21"/>
        <v>731.0995700983683</v>
      </c>
      <c r="I175" s="32">
        <f t="shared" si="22"/>
        <v>22345.821438248448</v>
      </c>
      <c r="J175" s="36">
        <f t="shared" si="23"/>
        <v>7930613.4543086421</v>
      </c>
      <c r="K175" s="36">
        <v>317342.57874941366</v>
      </c>
    </row>
    <row r="176" spans="1:11" x14ac:dyDescent="0.2">
      <c r="A176" s="2">
        <v>162</v>
      </c>
      <c r="B176" s="25">
        <f t="shared" si="17"/>
        <v>1260.5527053059157</v>
      </c>
      <c r="C176" s="32">
        <f t="shared" si="18"/>
        <v>8942532.835408546</v>
      </c>
      <c r="D176" s="32">
        <f t="shared" si="24"/>
        <v>38408.423869309947</v>
      </c>
      <c r="E176" s="33">
        <f t="shared" si="19"/>
        <v>2.5248113547722016E-2</v>
      </c>
      <c r="F176" s="34">
        <f t="shared" si="20"/>
        <v>0.1</v>
      </c>
      <c r="G176" s="29">
        <v>0</v>
      </c>
      <c r="H176" s="35">
        <f t="shared" si="21"/>
        <v>725.03238871427834</v>
      </c>
      <c r="I176" s="32">
        <f t="shared" si="22"/>
        <v>22160.38000538859</v>
      </c>
      <c r="J176" s="36">
        <f t="shared" si="23"/>
        <v>7952773.8343140306</v>
      </c>
      <c r="K176" s="36">
        <v>318580.53114425909</v>
      </c>
    </row>
    <row r="177" spans="1:11" x14ac:dyDescent="0.2">
      <c r="A177" s="2">
        <v>163</v>
      </c>
      <c r="B177" s="25">
        <f t="shared" si="17"/>
        <v>1257.9192231942743</v>
      </c>
      <c r="C177" s="32">
        <f t="shared" si="18"/>
        <v>8980860.7758597657</v>
      </c>
      <c r="D177" s="32">
        <f t="shared" si="24"/>
        <v>38327.940451219678</v>
      </c>
      <c r="E177" s="33">
        <f t="shared" si="19"/>
        <v>2.509600881397786E-2</v>
      </c>
      <c r="F177" s="34">
        <f t="shared" si="20"/>
        <v>0.1</v>
      </c>
      <c r="G177" s="29">
        <v>0</v>
      </c>
      <c r="H177" s="35">
        <f t="shared" si="21"/>
        <v>719.0155570930018</v>
      </c>
      <c r="I177" s="32">
        <f t="shared" si="22"/>
        <v>21976.477496712552</v>
      </c>
      <c r="J177" s="36">
        <f t="shared" si="23"/>
        <v>7974750.3118107431</v>
      </c>
      <c r="K177" s="36">
        <v>319812.30922577676</v>
      </c>
    </row>
    <row r="178" spans="1:11" x14ac:dyDescent="0.2">
      <c r="A178" s="2">
        <v>164</v>
      </c>
      <c r="B178" s="25">
        <f t="shared" si="17"/>
        <v>1255.3069636638857</v>
      </c>
      <c r="C178" s="32">
        <f t="shared" si="18"/>
        <v>9019108.8834392428</v>
      </c>
      <c r="D178" s="32">
        <f t="shared" si="24"/>
        <v>38248.107579477131</v>
      </c>
      <c r="E178" s="33">
        <f t="shared" si="19"/>
        <v>2.4945725790489252E-2</v>
      </c>
      <c r="F178" s="34">
        <f t="shared" si="20"/>
        <v>0.1</v>
      </c>
      <c r="G178" s="29">
        <v>0</v>
      </c>
      <c r="H178" s="35">
        <f t="shared" si="21"/>
        <v>713.04865739659147</v>
      </c>
      <c r="I178" s="32">
        <f t="shared" si="22"/>
        <v>21794.101141138755</v>
      </c>
      <c r="J178" s="36">
        <f t="shared" si="23"/>
        <v>7996544.412951882</v>
      </c>
      <c r="K178" s="36">
        <v>321037.94378848287</v>
      </c>
    </row>
    <row r="179" spans="1:11" x14ac:dyDescent="0.2">
      <c r="A179" s="2">
        <v>165</v>
      </c>
      <c r="B179" s="25">
        <f t="shared" si="17"/>
        <v>1252.7156305030587</v>
      </c>
      <c r="C179" s="32">
        <f t="shared" si="18"/>
        <v>9057277.7995862942</v>
      </c>
      <c r="D179" s="32">
        <f t="shared" si="24"/>
        <v>38168.916147051379</v>
      </c>
      <c r="E179" s="33">
        <f t="shared" si="19"/>
        <v>2.4797231944916134E-2</v>
      </c>
      <c r="F179" s="34">
        <f t="shared" si="20"/>
        <v>0.1</v>
      </c>
      <c r="G179" s="29">
        <v>0</v>
      </c>
      <c r="H179" s="35">
        <f t="shared" si="21"/>
        <v>707.13127525461471</v>
      </c>
      <c r="I179" s="32">
        <f t="shared" si="22"/>
        <v>21613.238273570114</v>
      </c>
      <c r="J179" s="36">
        <f t="shared" si="23"/>
        <v>8018157.6512254523</v>
      </c>
      <c r="K179" s="36">
        <v>322257.46547330526</v>
      </c>
    </row>
    <row r="180" spans="1:11" x14ac:dyDescent="0.2">
      <c r="A180" s="2">
        <v>166</v>
      </c>
      <c r="B180" s="25">
        <f t="shared" si="17"/>
        <v>1250.144933361036</v>
      </c>
      <c r="C180" s="32">
        <f t="shared" si="18"/>
        <v>9095368.1568138003</v>
      </c>
      <c r="D180" s="32">
        <f t="shared" si="24"/>
        <v>38090.357227506116</v>
      </c>
      <c r="E180" s="33">
        <f t="shared" si="19"/>
        <v>2.4650495514938184E-2</v>
      </c>
      <c r="F180" s="34">
        <f t="shared" si="20"/>
        <v>0.1</v>
      </c>
      <c r="G180" s="29">
        <v>0</v>
      </c>
      <c r="H180" s="35">
        <f t="shared" si="21"/>
        <v>701.26299973537823</v>
      </c>
      <c r="I180" s="32">
        <f t="shared" si="22"/>
        <v>21433.876334011231</v>
      </c>
      <c r="J180" s="36">
        <f t="shared" si="23"/>
        <v>8039591.5275594639</v>
      </c>
      <c r="K180" s="36">
        <v>323470.90476834966</v>
      </c>
    </row>
    <row r="181" spans="1:11" x14ac:dyDescent="0.2">
      <c r="A181" s="2">
        <v>167</v>
      </c>
      <c r="B181" s="25">
        <f t="shared" si="17"/>
        <v>1247.5945875982643</v>
      </c>
      <c r="C181" s="32">
        <f t="shared" si="18"/>
        <v>9133380.5788844414</v>
      </c>
      <c r="D181" s="32">
        <f t="shared" si="24"/>
        <v>38012.422070641071</v>
      </c>
      <c r="E181" s="33">
        <f t="shared" si="19"/>
        <v>2.4505485485640348E-2</v>
      </c>
      <c r="F181" s="34">
        <f t="shared" si="20"/>
        <v>0.1</v>
      </c>
      <c r="G181" s="29">
        <v>0</v>
      </c>
      <c r="H181" s="35">
        <f t="shared" si="21"/>
        <v>695.44342331739028</v>
      </c>
      <c r="I181" s="32">
        <f t="shared" si="22"/>
        <v>21256.002866700972</v>
      </c>
      <c r="J181" s="36">
        <f t="shared" si="23"/>
        <v>8060847.5304261651</v>
      </c>
      <c r="K181" s="36">
        <v>324678.29200966161</v>
      </c>
    </row>
    <row r="182" spans="1:11" x14ac:dyDescent="0.2">
      <c r="A182" s="2">
        <v>168</v>
      </c>
      <c r="B182" s="25">
        <f t="shared" si="17"/>
        <v>1245.0643141413448</v>
      </c>
      <c r="C182" s="32">
        <f t="shared" si="18"/>
        <v>9171315.6809822675</v>
      </c>
      <c r="D182" s="32">
        <f t="shared" si="24"/>
        <v>37935.102097826079</v>
      </c>
      <c r="E182" s="33">
        <f t="shared" si="19"/>
        <v>2.4362171567643483E-2</v>
      </c>
      <c r="F182" s="34">
        <f t="shared" si="20"/>
        <v>0.1</v>
      </c>
      <c r="G182" s="29">
        <v>0</v>
      </c>
      <c r="H182" s="35">
        <f t="shared" si="21"/>
        <v>689.67214186106094</v>
      </c>
      <c r="I182" s="32">
        <f t="shared" si="22"/>
        <v>21079.605519242941</v>
      </c>
      <c r="J182" s="36">
        <f t="shared" si="23"/>
        <v>8081927.1359454077</v>
      </c>
      <c r="K182" s="36">
        <v>325879.65738198505</v>
      </c>
    </row>
    <row r="183" spans="1:11" x14ac:dyDescent="0.2">
      <c r="A183" s="2">
        <v>169</v>
      </c>
      <c r="B183" s="25">
        <f t="shared" si="17"/>
        <v>1242.5538393424888</v>
      </c>
      <c r="C183" s="32">
        <f t="shared" si="18"/>
        <v>9209174.0698799081</v>
      </c>
      <c r="D183" s="32">
        <f t="shared" si="24"/>
        <v>37858.388897640631</v>
      </c>
      <c r="E183" s="33">
        <f t="shared" si="19"/>
        <v>2.4220524176002407E-2</v>
      </c>
      <c r="F183" s="34">
        <f t="shared" si="20"/>
        <v>0.1</v>
      </c>
      <c r="G183" s="29">
        <v>0</v>
      </c>
      <c r="H183" s="35">
        <f t="shared" si="21"/>
        <v>683.94875458063632</v>
      </c>
      <c r="I183" s="32">
        <f t="shared" si="22"/>
        <v>20904.672041750917</v>
      </c>
      <c r="J183" s="36">
        <f t="shared" si="23"/>
        <v>8102831.8079871582</v>
      </c>
      <c r="K183" s="36">
        <v>327075.03091951681</v>
      </c>
    </row>
    <row r="184" spans="1:11" x14ac:dyDescent="0.2">
      <c r="A184" s="2">
        <v>170</v>
      </c>
      <c r="B184" s="25">
        <f t="shared" si="17"/>
        <v>1240.0628948433123</v>
      </c>
      <c r="C184" s="32">
        <f t="shared" si="18"/>
        <v>9246956.3441016674</v>
      </c>
      <c r="D184" s="32">
        <f t="shared" si="24"/>
        <v>37782.27422175929</v>
      </c>
      <c r="E184" s="33">
        <f t="shared" si="19"/>
        <v>2.4080514409859394E-2</v>
      </c>
      <c r="F184" s="34">
        <f t="shared" si="20"/>
        <v>0.1</v>
      </c>
      <c r="G184" s="29">
        <v>0</v>
      </c>
      <c r="H184" s="35">
        <f t="shared" si="21"/>
        <v>678.27286401636638</v>
      </c>
      <c r="I184" s="32">
        <f t="shared" si="22"/>
        <v>20731.190285995937</v>
      </c>
      <c r="J184" s="36">
        <f t="shared" si="23"/>
        <v>8123562.9982731538</v>
      </c>
      <c r="K184" s="36">
        <v>328264.44250665762</v>
      </c>
    </row>
    <row r="185" spans="1:11" x14ac:dyDescent="0.2">
      <c r="A185" s="2">
        <v>171</v>
      </c>
      <c r="B185" s="25">
        <f t="shared" si="17"/>
        <v>1237.5912174428108</v>
      </c>
      <c r="C185" s="32">
        <f t="shared" si="18"/>
        <v>9284663.0940825678</v>
      </c>
      <c r="D185" s="32">
        <f t="shared" si="24"/>
        <v>37706.749980900437</v>
      </c>
      <c r="E185" s="33">
        <f t="shared" si="19"/>
        <v>2.3942114032798029E-2</v>
      </c>
      <c r="F185" s="34">
        <f t="shared" si="20"/>
        <v>0.1</v>
      </c>
      <c r="G185" s="29">
        <v>0</v>
      </c>
      <c r="H185" s="35">
        <f t="shared" si="21"/>
        <v>672.64407600690311</v>
      </c>
      <c r="I185" s="32">
        <f t="shared" si="22"/>
        <v>20559.148204564623</v>
      </c>
      <c r="J185" s="36">
        <f t="shared" si="23"/>
        <v>8144122.1464777188</v>
      </c>
      <c r="K185" s="36">
        <v>329447.92187875911</v>
      </c>
    </row>
    <row r="186" spans="1:11" x14ac:dyDescent="0.2">
      <c r="A186" s="2">
        <v>172</v>
      </c>
      <c r="B186" s="25">
        <f t="shared" si="17"/>
        <v>1235.1385489693685</v>
      </c>
      <c r="C186" s="32">
        <f t="shared" si="18"/>
        <v>9322294.9023232404</v>
      </c>
      <c r="D186" s="32">
        <f t="shared" si="24"/>
        <v>37631.808240672573</v>
      </c>
      <c r="E186" s="33">
        <f t="shared" si="19"/>
        <v>2.3805295453817217E-2</v>
      </c>
      <c r="F186" s="34">
        <f t="shared" si="20"/>
        <v>0.1</v>
      </c>
      <c r="G186" s="29">
        <v>0</v>
      </c>
      <c r="H186" s="35">
        <f t="shared" si="21"/>
        <v>667.0619996619281</v>
      </c>
      <c r="I186" s="32">
        <f t="shared" si="22"/>
        <v>20388.533850021216</v>
      </c>
      <c r="J186" s="36">
        <f t="shared" si="23"/>
        <v>8164510.6803277405</v>
      </c>
      <c r="K186" s="36">
        <v>330625.49862286722</v>
      </c>
    </row>
    <row r="187" spans="1:11" x14ac:dyDescent="0.2">
      <c r="A187" s="2">
        <v>173</v>
      </c>
      <c r="B187" s="25">
        <f t="shared" si="17"/>
        <v>1232.7046361566486</v>
      </c>
      <c r="C187" s="32">
        <f t="shared" si="18"/>
        <v>9359852.3435412757</v>
      </c>
      <c r="D187" s="32">
        <f t="shared" si="24"/>
        <v>37557.441218035296</v>
      </c>
      <c r="E187" s="33">
        <f t="shared" si="19"/>
        <v>2.3670031709030648E-2</v>
      </c>
      <c r="F187" s="34">
        <f t="shared" si="20"/>
        <v>0.1</v>
      </c>
      <c r="G187" s="29">
        <v>0</v>
      </c>
      <c r="H187" s="35">
        <f t="shared" si="21"/>
        <v>661.5262473350075</v>
      </c>
      <c r="I187" s="32">
        <f t="shared" si="22"/>
        <v>20219.335374077495</v>
      </c>
      <c r="J187" s="36">
        <f t="shared" si="23"/>
        <v>8184730.0157018183</v>
      </c>
      <c r="K187" s="36">
        <v>331797.20217846183</v>
      </c>
    </row>
    <row r="188" spans="1:11" x14ac:dyDescent="0.2">
      <c r="A188" s="2">
        <v>174</v>
      </c>
      <c r="B188" s="25">
        <f t="shared" si="17"/>
        <v>1230.2892305232315</v>
      </c>
      <c r="C188" s="32">
        <f t="shared" si="18"/>
        <v>9397335.9848184492</v>
      </c>
      <c r="D188" s="32">
        <f t="shared" si="24"/>
        <v>37483.641277173534</v>
      </c>
      <c r="E188" s="33">
        <f t="shared" si="19"/>
        <v>2.3536296443938051E-2</v>
      </c>
      <c r="F188" s="34">
        <f t="shared" si="20"/>
        <v>0.1</v>
      </c>
      <c r="G188" s="29">
        <v>0</v>
      </c>
      <c r="H188" s="35">
        <f t="shared" si="21"/>
        <v>656.03643459667171</v>
      </c>
      <c r="I188" s="32">
        <f t="shared" si="22"/>
        <v>20051.541026771458</v>
      </c>
      <c r="J188" s="36">
        <f t="shared" si="23"/>
        <v>8204781.5567285893</v>
      </c>
      <c r="K188" s="36">
        <v>332963.06183819292</v>
      </c>
    </row>
    <row r="189" spans="1:11" x14ac:dyDescent="0.2">
      <c r="A189" s="2">
        <v>175</v>
      </c>
      <c r="B189" s="25">
        <f t="shared" si="17"/>
        <v>1227.892088255863</v>
      </c>
      <c r="C189" s="32">
        <f t="shared" si="18"/>
        <v>9434746.3857448809</v>
      </c>
      <c r="D189" s="32">
        <f t="shared" si="24"/>
        <v>37410.400926431641</v>
      </c>
      <c r="E189" s="33">
        <f t="shared" si="19"/>
        <v>2.3404063896318762E-2</v>
      </c>
      <c r="F189" s="34">
        <f t="shared" si="20"/>
        <v>0.1</v>
      </c>
      <c r="G189" s="29">
        <v>0</v>
      </c>
      <c r="H189" s="35">
        <f t="shared" si="21"/>
        <v>650.5921802077188</v>
      </c>
      <c r="I189" s="32">
        <f t="shared" si="22"/>
        <v>19885.139155650515</v>
      </c>
      <c r="J189" s="36">
        <f t="shared" si="23"/>
        <v>8224666.6958842399</v>
      </c>
      <c r="K189" s="36">
        <v>334123.10674861271</v>
      </c>
    </row>
    <row r="190" spans="1:11" x14ac:dyDescent="0.2">
      <c r="A190" s="2">
        <v>176</v>
      </c>
      <c r="B190" s="25">
        <f t="shared" si="17"/>
        <v>1225.5129700961916</v>
      </c>
      <c r="C190" s="32">
        <f t="shared" si="18"/>
        <v>9472084.0985591393</v>
      </c>
      <c r="D190" s="32">
        <f t="shared" si="24"/>
        <v>37337.712814258412</v>
      </c>
      <c r="E190" s="33">
        <f t="shared" si="19"/>
        <v>2.3273308879647448E-2</v>
      </c>
      <c r="F190" s="34">
        <f t="shared" si="20"/>
        <v>0.1</v>
      </c>
      <c r="G190" s="29">
        <v>0</v>
      </c>
      <c r="H190" s="35">
        <f t="shared" si="21"/>
        <v>645.1931060927393</v>
      </c>
      <c r="I190" s="32">
        <f t="shared" si="22"/>
        <v>19720.118204962619</v>
      </c>
      <c r="J190" s="36">
        <f t="shared" si="23"/>
        <v>8244386.8140892023</v>
      </c>
      <c r="K190" s="36">
        <v>335277.36591090437</v>
      </c>
    </row>
    <row r="191" spans="1:11" x14ac:dyDescent="0.2">
      <c r="A191" s="2">
        <v>177</v>
      </c>
      <c r="B191" s="25">
        <f t="shared" si="17"/>
        <v>1223.151641230862</v>
      </c>
      <c r="C191" s="32">
        <f t="shared" si="18"/>
        <v>9509349.6682852544</v>
      </c>
      <c r="D191" s="32">
        <f t="shared" si="24"/>
        <v>37265.569726115093</v>
      </c>
      <c r="E191" s="33">
        <f t="shared" si="19"/>
        <v>2.3144006767155924E-2</v>
      </c>
      <c r="F191" s="34">
        <f t="shared" si="20"/>
        <v>0.1</v>
      </c>
      <c r="G191" s="29">
        <v>0</v>
      </c>
      <c r="H191" s="35">
        <f t="shared" si="21"/>
        <v>639.83883731386095</v>
      </c>
      <c r="I191" s="32">
        <f t="shared" si="22"/>
        <v>19556.466714853173</v>
      </c>
      <c r="J191" s="36">
        <f t="shared" si="23"/>
        <v>8263943.2808040557</v>
      </c>
      <c r="K191" s="36">
        <v>336425.86818160705</v>
      </c>
    </row>
    <row r="192" spans="1:11" x14ac:dyDescent="0.2">
      <c r="A192" s="2">
        <v>178</v>
      </c>
      <c r="B192" s="25">
        <f t="shared" si="17"/>
        <v>1220.8078711848557</v>
      </c>
      <c r="C192" s="32">
        <f t="shared" si="18"/>
        <v>9546543.6328664832</v>
      </c>
      <c r="D192" s="32">
        <f t="shared" si="24"/>
        <v>37193.964581228793</v>
      </c>
      <c r="E192" s="33">
        <f t="shared" si="19"/>
        <v>2.3016133476334029E-2</v>
      </c>
      <c r="F192" s="34">
        <f t="shared" si="20"/>
        <v>0.1</v>
      </c>
      <c r="G192" s="29">
        <v>0</v>
      </c>
      <c r="H192" s="35">
        <f t="shared" si="21"/>
        <v>634.52900204471132</v>
      </c>
      <c r="I192" s="32">
        <f t="shared" si="22"/>
        <v>19394.173320569025</v>
      </c>
      <c r="J192" s="36">
        <f t="shared" si="23"/>
        <v>8283337.4541246248</v>
      </c>
      <c r="K192" s="36">
        <v>337568.64227333729</v>
      </c>
    </row>
    <row r="193" spans="1:11" x14ac:dyDescent="0.2">
      <c r="A193" s="2">
        <v>179</v>
      </c>
      <c r="B193" s="25">
        <f t="shared" si="17"/>
        <v>1218.4814337179621</v>
      </c>
      <c r="C193" s="32">
        <f t="shared" si="18"/>
        <v>9583666.5232956782</v>
      </c>
      <c r="D193" s="32">
        <f t="shared" si="24"/>
        <v>37122.890429195017</v>
      </c>
      <c r="E193" s="33">
        <f t="shared" si="19"/>
        <v>2.2889665453980301E-2</v>
      </c>
      <c r="F193" s="34">
        <f t="shared" si="20"/>
        <v>0.1</v>
      </c>
      <c r="G193" s="29">
        <v>0</v>
      </c>
      <c r="H193" s="35">
        <f t="shared" si="21"/>
        <v>629.26323154459624</v>
      </c>
      <c r="I193" s="32">
        <f t="shared" si="22"/>
        <v>19233.226751670336</v>
      </c>
      <c r="J193" s="36">
        <f t="shared" si="23"/>
        <v>8302570.6808762951</v>
      </c>
      <c r="K193" s="36">
        <v>338705.71675550699</v>
      </c>
    </row>
    <row r="194" spans="1:11" x14ac:dyDescent="0.2">
      <c r="A194" s="2">
        <v>180</v>
      </c>
      <c r="B194" s="25">
        <f t="shared" si="17"/>
        <v>1216.1721067242711</v>
      </c>
      <c r="C194" s="32">
        <f t="shared" si="18"/>
        <v>9620718.8637427073</v>
      </c>
      <c r="D194" s="32">
        <f t="shared" si="24"/>
        <v>37052.340447029099</v>
      </c>
      <c r="E194" s="33">
        <f t="shared" si="19"/>
        <v>2.2764579661750221E-2</v>
      </c>
      <c r="F194" s="34">
        <f t="shared" si="20"/>
        <v>0.1</v>
      </c>
      <c r="G194" s="29">
        <v>0</v>
      </c>
      <c r="H194" s="35">
        <f t="shared" si="21"/>
        <v>624.0411601328924</v>
      </c>
      <c r="I194" s="32">
        <f t="shared" si="22"/>
        <v>19073.615831248266</v>
      </c>
      <c r="J194" s="36">
        <f t="shared" si="23"/>
        <v>8321644.2967075435</v>
      </c>
      <c r="K194" s="36">
        <v>339837.12005503743</v>
      </c>
    </row>
    <row r="195" spans="1:11" x14ac:dyDescent="0.2">
      <c r="A195" s="2">
        <v>181</v>
      </c>
      <c r="B195" s="25">
        <f t="shared" si="17"/>
        <v>1213.8796721345839</v>
      </c>
      <c r="C195" s="32">
        <f t="shared" si="18"/>
        <v>9657701.1716787033</v>
      </c>
      <c r="D195" s="32">
        <f t="shared" si="24"/>
        <v>36982.307935995981</v>
      </c>
      <c r="E195" s="33">
        <f t="shared" si="19"/>
        <v>2.2640853562161882E-2</v>
      </c>
      <c r="F195" s="34">
        <f t="shared" si="20"/>
        <v>0.1</v>
      </c>
      <c r="G195" s="29">
        <v>0</v>
      </c>
      <c r="H195" s="35">
        <f t="shared" si="21"/>
        <v>618.86242516365314</v>
      </c>
      <c r="I195" s="32">
        <f t="shared" si="22"/>
        <v>18915.329475146391</v>
      </c>
      <c r="J195" s="36">
        <f t="shared" si="23"/>
        <v>8340559.6261826903</v>
      </c>
      <c r="K195" s="36">
        <v>340962.88045706996</v>
      </c>
    </row>
    <row r="196" spans="1:11" x14ac:dyDescent="0.2">
      <c r="A196" s="2">
        <v>182</v>
      </c>
      <c r="B196" s="25">
        <f t="shared" si="17"/>
        <v>1211.6039158216431</v>
      </c>
      <c r="C196" s="32">
        <f t="shared" si="18"/>
        <v>9694613.9579976182</v>
      </c>
      <c r="D196" s="32">
        <f t="shared" si="24"/>
        <v>36912.786318914965</v>
      </c>
      <c r="E196" s="33">
        <f t="shared" si="19"/>
        <v>2.2518465105049668E-2</v>
      </c>
      <c r="F196" s="34">
        <f t="shared" si="20"/>
        <v>0.1</v>
      </c>
      <c r="G196" s="29">
        <v>0</v>
      </c>
      <c r="H196" s="35">
        <f t="shared" si="21"/>
        <v>613.72666700042441</v>
      </c>
      <c r="I196" s="32">
        <f t="shared" si="22"/>
        <v>18758.356691192934</v>
      </c>
      <c r="J196" s="36">
        <f t="shared" si="23"/>
        <v>8359317.9828738831</v>
      </c>
      <c r="K196" s="36">
        <v>342083.02610567334</v>
      </c>
    </row>
    <row r="197" spans="1:11" x14ac:dyDescent="0.2">
      <c r="A197" s="2">
        <v>183</v>
      </c>
      <c r="B197" s="25">
        <f t="shared" si="17"/>
        <v>1209.3446275080842</v>
      </c>
      <c r="C197" s="32">
        <f t="shared" si="18"/>
        <v>9731457.7271346599</v>
      </c>
      <c r="D197" s="32">
        <f t="shared" si="24"/>
        <v>36843.769137041643</v>
      </c>
      <c r="E197" s="33">
        <f t="shared" si="19"/>
        <v>2.2397392714469812E-2</v>
      </c>
      <c r="F197" s="34">
        <f t="shared" si="20"/>
        <v>0.1</v>
      </c>
      <c r="G197" s="29">
        <v>0</v>
      </c>
      <c r="H197" s="35">
        <f t="shared" si="21"/>
        <v>608.63352899126983</v>
      </c>
      <c r="I197" s="32">
        <f t="shared" si="22"/>
        <v>18602.686578437126</v>
      </c>
      <c r="J197" s="36">
        <f t="shared" si="23"/>
        <v>8377920.6694523199</v>
      </c>
      <c r="K197" s="36">
        <v>343197.58500454709</v>
      </c>
    </row>
    <row r="198" spans="1:11" x14ac:dyDescent="0.2">
      <c r="A198" s="2">
        <v>184</v>
      </c>
      <c r="B198" s="25">
        <f t="shared" si="17"/>
        <v>1207.1016006770158</v>
      </c>
      <c r="C198" s="32">
        <f t="shared" si="18"/>
        <v>9768232.9771822169</v>
      </c>
      <c r="D198" s="32">
        <f t="shared" si="24"/>
        <v>36775.250047557056</v>
      </c>
      <c r="E198" s="33">
        <f t="shared" si="19"/>
        <v>2.2277615276023052E-2</v>
      </c>
      <c r="F198" s="34">
        <f t="shared" si="20"/>
        <v>0.1</v>
      </c>
      <c r="G198" s="29">
        <v>0</v>
      </c>
      <c r="H198" s="35">
        <f t="shared" si="21"/>
        <v>603.58265744400308</v>
      </c>
      <c r="I198" s="32">
        <f t="shared" si="22"/>
        <v>18448.308326391812</v>
      </c>
      <c r="J198" s="36">
        <f t="shared" si="23"/>
        <v>8396368.9777787123</v>
      </c>
      <c r="K198" s="36">
        <v>344306.58501772169</v>
      </c>
    </row>
    <row r="199" spans="1:11" x14ac:dyDescent="0.2">
      <c r="A199" s="2">
        <v>185</v>
      </c>
      <c r="B199" s="25">
        <f t="shared" si="17"/>
        <v>1204.8746324851422</v>
      </c>
      <c r="C199" s="32">
        <f t="shared" si="18"/>
        <v>9804940.2000029404</v>
      </c>
      <c r="D199" s="32">
        <f t="shared" si="24"/>
        <v>36707.222820723429</v>
      </c>
      <c r="E199" s="33">
        <f t="shared" si="19"/>
        <v>2.2159112124579633E-2</v>
      </c>
      <c r="F199" s="34">
        <f t="shared" si="20"/>
        <v>0.1</v>
      </c>
      <c r="G199" s="29">
        <v>0</v>
      </c>
      <c r="H199" s="35">
        <f t="shared" si="21"/>
        <v>598.57370160162577</v>
      </c>
      <c r="I199" s="32">
        <f t="shared" si="22"/>
        <v>18295.211214283103</v>
      </c>
      <c r="J199" s="36">
        <f t="shared" si="23"/>
        <v>8414664.1889929958</v>
      </c>
      <c r="K199" s="36">
        <v>345410.05387025524</v>
      </c>
    </row>
    <row r="200" spans="1:11" x14ac:dyDescent="0.2">
      <c r="A200" s="2">
        <v>186</v>
      </c>
      <c r="B200" s="25">
        <f t="shared" si="17"/>
        <v>1202.6635236783425</v>
      </c>
      <c r="C200" s="32">
        <f t="shared" si="18"/>
        <v>9841579.8813402392</v>
      </c>
      <c r="D200" s="32">
        <f t="shared" si="24"/>
        <v>36639.681337298825</v>
      </c>
      <c r="E200" s="33">
        <f t="shared" si="19"/>
        <v>2.2041863032377172E-2</v>
      </c>
      <c r="F200" s="34">
        <f t="shared" si="20"/>
        <v>0.1</v>
      </c>
      <c r="G200" s="29">
        <v>0</v>
      </c>
      <c r="H200" s="35">
        <f t="shared" si="21"/>
        <v>593.60631361796914</v>
      </c>
      <c r="I200" s="32">
        <f t="shared" si="22"/>
        <v>18143.38461030586</v>
      </c>
      <c r="J200" s="36">
        <f t="shared" si="23"/>
        <v>8432807.5736033022</v>
      </c>
      <c r="K200" s="36">
        <v>346508.0191489266</v>
      </c>
    </row>
    <row r="201" spans="1:11" x14ac:dyDescent="0.2">
      <c r="A201" s="2">
        <v>187</v>
      </c>
      <c r="B201" s="25">
        <f t="shared" si="17"/>
        <v>1200.4680785096209</v>
      </c>
      <c r="C201" s="32">
        <f t="shared" si="18"/>
        <v>9878152.5009263568</v>
      </c>
      <c r="D201" s="32">
        <f t="shared" si="24"/>
        <v>36572.619586117566</v>
      </c>
      <c r="E201" s="33">
        <f t="shared" si="19"/>
        <v>2.1925848197532682E-2</v>
      </c>
      <c r="F201" s="34">
        <f t="shared" si="20"/>
        <v>0.1</v>
      </c>
      <c r="G201" s="29">
        <v>0</v>
      </c>
      <c r="H201" s="35">
        <f t="shared" si="21"/>
        <v>588.68014853353804</v>
      </c>
      <c r="I201" s="32">
        <f t="shared" si="22"/>
        <v>17992.81797088456</v>
      </c>
      <c r="J201" s="36">
        <f t="shared" si="23"/>
        <v>8450800.3915741872</v>
      </c>
      <c r="K201" s="36">
        <v>347600.50830292486</v>
      </c>
    </row>
    <row r="202" spans="1:11" x14ac:dyDescent="0.2">
      <c r="A202" s="2">
        <v>188</v>
      </c>
      <c r="B202" s="25">
        <f t="shared" si="17"/>
        <v>1198.2881046593548</v>
      </c>
      <c r="C202" s="32">
        <f t="shared" si="18"/>
        <v>9914658.5325878002</v>
      </c>
      <c r="D202" s="32">
        <f t="shared" si="24"/>
        <v>36506.031661443412</v>
      </c>
      <c r="E202" s="33">
        <f t="shared" si="19"/>
        <v>2.1811048232877984E-2</v>
      </c>
      <c r="F202" s="34">
        <f t="shared" si="20"/>
        <v>0.1</v>
      </c>
      <c r="G202" s="29">
        <v>0</v>
      </c>
      <c r="H202" s="35">
        <f t="shared" si="21"/>
        <v>583.79486425155517</v>
      </c>
      <c r="I202" s="32">
        <f t="shared" si="22"/>
        <v>17843.500839942455</v>
      </c>
      <c r="J202" s="36">
        <f t="shared" si="23"/>
        <v>8468643.8924141303</v>
      </c>
      <c r="K202" s="36">
        <v>348687.54864453577</v>
      </c>
    </row>
    <row r="203" spans="1:11" x14ac:dyDescent="0.2">
      <c r="A203" s="2">
        <v>189</v>
      </c>
      <c r="B203" s="25">
        <f t="shared" si="17"/>
        <v>1196.1234131577601</v>
      </c>
      <c r="C203" s="32">
        <f t="shared" si="18"/>
        <v>9951098.4443485551</v>
      </c>
      <c r="D203" s="32">
        <f t="shared" si="24"/>
        <v>36439.911760754883</v>
      </c>
      <c r="E203" s="33">
        <f t="shared" si="19"/>
        <v>2.1697444155165051E-2</v>
      </c>
      <c r="F203" s="34">
        <f t="shared" si="20"/>
        <v>0.1</v>
      </c>
      <c r="G203" s="29">
        <v>0</v>
      </c>
      <c r="H203" s="35">
        <f t="shared" si="21"/>
        <v>578.9501215142044</v>
      </c>
      <c r="I203" s="32">
        <f t="shared" si="22"/>
        <v>17695.42284817369</v>
      </c>
      <c r="J203" s="36">
        <f t="shared" si="23"/>
        <v>8486339.3152623046</v>
      </c>
      <c r="K203" s="36">
        <v>349769.16734982451</v>
      </c>
    </row>
    <row r="204" spans="1:11" x14ac:dyDescent="0.2">
      <c r="A204" s="2">
        <v>190</v>
      </c>
      <c r="B204" s="25">
        <f t="shared" si="17"/>
        <v>1193.9738183095037</v>
      </c>
      <c r="C204" s="32">
        <f t="shared" si="18"/>
        <v>9987472.6985308323</v>
      </c>
      <c r="D204" s="32">
        <f t="shared" si="24"/>
        <v>36374.254182277247</v>
      </c>
      <c r="E204" s="33">
        <f t="shared" si="19"/>
        <v>2.1585017374602576E-2</v>
      </c>
      <c r="F204" s="34">
        <f t="shared" si="20"/>
        <v>0.1</v>
      </c>
      <c r="G204" s="29">
        <v>0</v>
      </c>
      <c r="H204" s="35">
        <f t="shared" si="21"/>
        <v>574.14558387907084</v>
      </c>
      <c r="I204" s="32">
        <f t="shared" si="22"/>
        <v>17548.573712325313</v>
      </c>
      <c r="J204" s="36">
        <f t="shared" si="23"/>
        <v>8503887.8889746293</v>
      </c>
      <c r="K204" s="36">
        <v>350845.39145931508</v>
      </c>
    </row>
    <row r="205" spans="1:11" x14ac:dyDescent="0.2">
      <c r="A205" s="2">
        <v>191</v>
      </c>
      <c r="B205" s="25">
        <f t="shared" si="17"/>
        <v>1191.8391376203915</v>
      </c>
      <c r="C205" s="32">
        <f t="shared" si="18"/>
        <v>10023781.751853641</v>
      </c>
      <c r="D205" s="32">
        <f t="shared" si="24"/>
        <v>36309.053322808817</v>
      </c>
      <c r="E205" s="33">
        <f t="shared" si="19"/>
        <v>2.1473749684716999E-2</v>
      </c>
      <c r="F205" s="34">
        <f t="shared" si="20"/>
        <v>0.1</v>
      </c>
      <c r="G205" s="29">
        <v>0</v>
      </c>
      <c r="H205" s="35">
        <f t="shared" si="21"/>
        <v>569.3809176957767</v>
      </c>
      <c r="I205" s="32">
        <f t="shared" si="22"/>
        <v>17402.943234481842</v>
      </c>
      <c r="J205" s="36">
        <f t="shared" si="23"/>
        <v>8521290.8322091103</v>
      </c>
      <c r="K205" s="36">
        <v>351916.24787866621</v>
      </c>
    </row>
    <row r="206" spans="1:11" x14ac:dyDescent="0.2">
      <c r="A206" s="2">
        <v>192</v>
      </c>
      <c r="B206" s="25">
        <f t="shared" si="17"/>
        <v>1189.719191726067</v>
      </c>
      <c r="C206" s="32">
        <f t="shared" si="18"/>
        <v>10060026.055529198</v>
      </c>
      <c r="D206" s="32">
        <f t="shared" si="24"/>
        <v>36244.303675556555</v>
      </c>
      <c r="E206" s="33">
        <f t="shared" si="19"/>
        <v>2.1363623252503246E-2</v>
      </c>
      <c r="F206" s="34">
        <f t="shared" si="20"/>
        <v>0.1</v>
      </c>
      <c r="G206" s="29">
        <v>0</v>
      </c>
      <c r="H206" s="35">
        <f t="shared" si="21"/>
        <v>564.65579208281122</v>
      </c>
      <c r="I206" s="32">
        <f t="shared" si="22"/>
        <v>17258.521301356432</v>
      </c>
      <c r="J206" s="36">
        <f t="shared" si="23"/>
        <v>8538549.3535104673</v>
      </c>
      <c r="K206" s="36">
        <v>352981.76337934413</v>
      </c>
    </row>
    <row r="207" spans="1:11" x14ac:dyDescent="0.2">
      <c r="A207" s="2">
        <v>193</v>
      </c>
      <c r="B207" s="25">
        <f t="shared" si="17"/>
        <v>1187.6138043226499</v>
      </c>
      <c r="C207" s="32">
        <f t="shared" si="18"/>
        <v>10096206.055357002</v>
      </c>
      <c r="D207" s="32">
        <f t="shared" si="24"/>
        <v>36179.999827804044</v>
      </c>
      <c r="E207" s="33">
        <f t="shared" si="19"/>
        <v>2.1254620608933156E-2</v>
      </c>
      <c r="F207" s="34">
        <f t="shared" si="20"/>
        <v>0.1</v>
      </c>
      <c r="G207" s="29">
        <v>0</v>
      </c>
      <c r="H207" s="35">
        <f t="shared" si="21"/>
        <v>559.96987890455227</v>
      </c>
      <c r="I207" s="32">
        <f t="shared" si="22"/>
        <v>17115.297883590789</v>
      </c>
      <c r="J207" s="36">
        <f t="shared" si="23"/>
        <v>8555664.651394058</v>
      </c>
      <c r="K207" s="36">
        <v>354041.96459929191</v>
      </c>
    </row>
    <row r="208" spans="1:11" x14ac:dyDescent="0.2">
      <c r="A208" s="2">
        <v>194</v>
      </c>
      <c r="B208" s="25">
        <f t="shared" ref="B208:B271" si="25">$C$4*(1+($C$6*($C$5/12)*A208))^(-1/$C$6)</f>
        <v>1185.5228020992604</v>
      </c>
      <c r="C208" s="32">
        <f t="shared" ref="C208:C271" si="26">(($C$4^$C$6)/((1-$C$6)*($C$5/12)))*(($C$4^(1-$C$6))-(B208^(1-$C$6)))*30.4375</f>
        <v>10132322.191815989</v>
      </c>
      <c r="D208" s="32">
        <f t="shared" si="24"/>
        <v>36116.13645898737</v>
      </c>
      <c r="E208" s="33">
        <f t="shared" ref="E208:E271" si="27">-LN(B208/B207)*12</f>
        <v>2.1146724639672099E-2</v>
      </c>
      <c r="F208" s="34">
        <f t="shared" ref="F208:F271" si="28">IF(E208&gt;0.1,E208,0.1)</f>
        <v>0.1</v>
      </c>
      <c r="G208" s="29">
        <v>0</v>
      </c>
      <c r="H208" s="35">
        <f t="shared" ref="H208:H271" si="29">H207*EXP(-F208/12)</f>
        <v>555.32285274847936</v>
      </c>
      <c r="I208" s="32">
        <f t="shared" ref="I208:I271" si="30">IF(G208=0,((H207-H208)/(F208/12)*30.4375),D208)</f>
        <v>16973.263035056309</v>
      </c>
      <c r="J208" s="36">
        <f t="shared" ref="J208:J271" si="31">I208+J207</f>
        <v>8572637.9144291151</v>
      </c>
      <c r="K208" s="36">
        <v>355096.87804359529</v>
      </c>
    </row>
    <row r="209" spans="1:11" x14ac:dyDescent="0.2">
      <c r="A209" s="2">
        <v>195</v>
      </c>
      <c r="B209" s="25">
        <f t="shared" si="25"/>
        <v>1183.4460146723579</v>
      </c>
      <c r="C209" s="32">
        <f t="shared" si="26"/>
        <v>10168374.900154766</v>
      </c>
      <c r="D209" s="32">
        <f t="shared" ref="D209:D272" si="32">C209-C208</f>
        <v>36052.708338776603</v>
      </c>
      <c r="E209" s="33">
        <f t="shared" si="27"/>
        <v>2.1039918576181184E-2</v>
      </c>
      <c r="F209" s="34">
        <f t="shared" si="28"/>
        <v>0.1</v>
      </c>
      <c r="G209" s="29">
        <v>0</v>
      </c>
      <c r="H209" s="35">
        <f t="shared" si="29"/>
        <v>550.71439090257513</v>
      </c>
      <c r="I209" s="32">
        <f t="shared" si="30"/>
        <v>16832.4068921652</v>
      </c>
      <c r="J209" s="36">
        <f t="shared" si="31"/>
        <v>8589470.3213212807</v>
      </c>
      <c r="K209" s="36">
        <v>356146.53008514526</v>
      </c>
    </row>
    <row r="210" spans="1:11" x14ac:dyDescent="0.2">
      <c r="A210" s="2">
        <v>196</v>
      </c>
      <c r="B210" s="25">
        <f t="shared" si="25"/>
        <v>1181.3832745218499</v>
      </c>
      <c r="C210" s="32">
        <f t="shared" si="26"/>
        <v>10204364.610479545</v>
      </c>
      <c r="D210" s="32">
        <f t="shared" si="32"/>
        <v>35989.710324779153</v>
      </c>
      <c r="E210" s="33">
        <f t="shared" si="27"/>
        <v>2.0934185986962173E-2</v>
      </c>
      <c r="F210" s="34">
        <f t="shared" si="28"/>
        <v>0.1</v>
      </c>
      <c r="G210" s="29">
        <v>0</v>
      </c>
      <c r="H210" s="35">
        <f t="shared" si="29"/>
        <v>546.14417333291499</v>
      </c>
      <c r="I210" s="32">
        <f t="shared" si="30"/>
        <v>16692.719673183678</v>
      </c>
      <c r="J210" s="36">
        <f t="shared" si="31"/>
        <v>8606163.0409944635</v>
      </c>
      <c r="K210" s="36">
        <v>357190.94696529757</v>
      </c>
    </row>
    <row r="211" spans="1:11" x14ac:dyDescent="0.2">
      <c r="A211" s="2">
        <v>197</v>
      </c>
      <c r="B211" s="25">
        <f t="shared" si="25"/>
        <v>1179.3344169289032</v>
      </c>
      <c r="C211" s="32">
        <f t="shared" si="26"/>
        <v>10240291.747840464</v>
      </c>
      <c r="D211" s="32">
        <f t="shared" si="32"/>
        <v>35927.137360919267</v>
      </c>
      <c r="E211" s="33">
        <f t="shared" si="27"/>
        <v>2.0829510769166532E-2</v>
      </c>
      <c r="F211" s="34">
        <f t="shared" si="28"/>
        <v>0.1</v>
      </c>
      <c r="G211" s="29">
        <v>0</v>
      </c>
      <c r="H211" s="35">
        <f t="shared" si="29"/>
        <v>541.61188266144211</v>
      </c>
      <c r="I211" s="32">
        <f t="shared" si="30"/>
        <v>16554.191677554689</v>
      </c>
      <c r="J211" s="36">
        <f t="shared" si="31"/>
        <v>8622717.2326720189</v>
      </c>
      <c r="K211" s="36">
        <v>358230.15479452861</v>
      </c>
    </row>
    <row r="212" spans="1:11" x14ac:dyDescent="0.2">
      <c r="A212" s="2">
        <v>198</v>
      </c>
      <c r="B212" s="25">
        <f t="shared" si="25"/>
        <v>1177.2992799154074</v>
      </c>
      <c r="C212" s="32">
        <f t="shared" si="26"/>
        <v>10276156.732315904</v>
      </c>
      <c r="D212" s="32">
        <f t="shared" si="32"/>
        <v>35864.984475439414</v>
      </c>
      <c r="E212" s="33">
        <f t="shared" si="27"/>
        <v>2.0725877140436451E-2</v>
      </c>
      <c r="F212" s="34">
        <f t="shared" si="28"/>
        <v>0.1</v>
      </c>
      <c r="G212" s="29">
        <v>0</v>
      </c>
      <c r="H212" s="35">
        <f t="shared" si="29"/>
        <v>537.11720414392732</v>
      </c>
      <c r="I212" s="32">
        <f t="shared" si="30"/>
        <v>16416.813285222754</v>
      </c>
      <c r="J212" s="36">
        <f t="shared" si="31"/>
        <v>8639134.0459572412</v>
      </c>
      <c r="K212" s="36">
        <v>359264.17955308827</v>
      </c>
    </row>
    <row r="213" spans="1:11" x14ac:dyDescent="0.2">
      <c r="A213" s="2">
        <v>199</v>
      </c>
      <c r="B213" s="25">
        <f t="shared" si="25"/>
        <v>1175.2777041850429</v>
      </c>
      <c r="C213" s="32">
        <f t="shared" si="26"/>
        <v>10311959.97909495</v>
      </c>
      <c r="D213" s="32">
        <f t="shared" si="32"/>
        <v>35803.246779046953</v>
      </c>
      <c r="E213" s="33">
        <f t="shared" si="27"/>
        <v>2.0623269630929818E-2</v>
      </c>
      <c r="F213" s="34">
        <f t="shared" si="28"/>
        <v>0.1</v>
      </c>
      <c r="G213" s="29">
        <v>0</v>
      </c>
      <c r="H213" s="35">
        <f t="shared" si="29"/>
        <v>532.65982564811179</v>
      </c>
      <c r="I213" s="32">
        <f t="shared" si="30"/>
        <v>16280.574955966234</v>
      </c>
      <c r="J213" s="36">
        <f t="shared" si="31"/>
        <v>8655414.6209132075</v>
      </c>
      <c r="K213" s="36">
        <v>360293.04709164926</v>
      </c>
    </row>
    <row r="214" spans="1:11" x14ac:dyDescent="0.2">
      <c r="A214" s="2">
        <v>200</v>
      </c>
      <c r="B214" s="25">
        <f t="shared" si="25"/>
        <v>1173.2695330658978</v>
      </c>
      <c r="C214" s="32">
        <f t="shared" si="26"/>
        <v>10347701.898558255</v>
      </c>
      <c r="D214" s="32">
        <f t="shared" si="32"/>
        <v>35741.919463304803</v>
      </c>
      <c r="E214" s="33">
        <f t="shared" si="27"/>
        <v>2.0521673075649116E-2</v>
      </c>
      <c r="F214" s="34">
        <f t="shared" si="28"/>
        <v>0.1</v>
      </c>
      <c r="G214" s="29">
        <v>0</v>
      </c>
      <c r="H214" s="35">
        <f t="shared" si="29"/>
        <v>528.23943763203079</v>
      </c>
      <c r="I214" s="32">
        <f t="shared" si="30"/>
        <v>16145.467228735874</v>
      </c>
      <c r="J214" s="36">
        <f t="shared" si="31"/>
        <v>8671560.0881419443</v>
      </c>
      <c r="K214" s="36">
        <v>361316.78313195374</v>
      </c>
    </row>
    <row r="215" spans="1:11" x14ac:dyDescent="0.2">
      <c r="A215" s="2">
        <v>201</v>
      </c>
      <c r="B215" s="25">
        <f t="shared" si="25"/>
        <v>1171.2746124545886</v>
      </c>
      <c r="C215" s="32">
        <f t="shared" si="26"/>
        <v>10383382.896356938</v>
      </c>
      <c r="D215" s="32">
        <f t="shared" si="32"/>
        <v>35680.997798683122</v>
      </c>
      <c r="E215" s="33">
        <f t="shared" si="27"/>
        <v>2.0421072606959467E-2</v>
      </c>
      <c r="F215" s="34">
        <f t="shared" si="28"/>
        <v>0.1</v>
      </c>
      <c r="G215" s="29">
        <v>0</v>
      </c>
      <c r="H215" s="35">
        <f t="shared" si="29"/>
        <v>523.85573312251779</v>
      </c>
      <c r="I215" s="32">
        <f t="shared" si="30"/>
        <v>16011.480720996215</v>
      </c>
      <c r="J215" s="36">
        <f t="shared" si="31"/>
        <v>8687571.5688629411</v>
      </c>
      <c r="K215" s="36">
        <v>362335.413267456</v>
      </c>
    </row>
    <row r="216" spans="1:11" x14ac:dyDescent="0.2">
      <c r="A216" s="2">
        <v>202</v>
      </c>
      <c r="B216" s="25">
        <f t="shared" si="25"/>
        <v>1169.2927907618348</v>
      </c>
      <c r="C216" s="32">
        <f t="shared" si="26"/>
        <v>10419003.373490036</v>
      </c>
      <c r="D216" s="32">
        <f t="shared" si="32"/>
        <v>35620.477133097127</v>
      </c>
      <c r="E216" s="33">
        <f t="shared" si="27"/>
        <v>2.0321453647358552E-2</v>
      </c>
      <c r="F216" s="34">
        <f t="shared" si="28"/>
        <v>0.1</v>
      </c>
      <c r="G216" s="29">
        <v>0</v>
      </c>
      <c r="H216" s="35">
        <f t="shared" si="29"/>
        <v>519.50840769388697</v>
      </c>
      <c r="I216" s="32">
        <f t="shared" si="30"/>
        <v>15878.606128074087</v>
      </c>
      <c r="J216" s="36">
        <f t="shared" si="31"/>
        <v>8703450.1749910153</v>
      </c>
      <c r="K216" s="36">
        <v>363348.96296396246</v>
      </c>
    </row>
    <row r="217" spans="1:11" x14ac:dyDescent="0.2">
      <c r="A217" s="2">
        <v>203</v>
      </c>
      <c r="B217" s="25">
        <f t="shared" si="25"/>
        <v>1167.3239188594493</v>
      </c>
      <c r="C217" s="32">
        <f t="shared" si="26"/>
        <v>10454563.726380169</v>
      </c>
      <c r="D217" s="32">
        <f t="shared" si="32"/>
        <v>35560.352890133858</v>
      </c>
      <c r="E217" s="33">
        <f t="shared" si="27"/>
        <v>2.0222801902391521E-2</v>
      </c>
      <c r="F217" s="34">
        <f t="shared" si="28"/>
        <v>0.1</v>
      </c>
      <c r="G217" s="29">
        <v>0</v>
      </c>
      <c r="H217" s="35">
        <f t="shared" si="29"/>
        <v>515.19715944679183</v>
      </c>
      <c r="I217" s="32">
        <f t="shared" si="30"/>
        <v>15746.834222514986</v>
      </c>
      <c r="J217" s="36">
        <f t="shared" si="31"/>
        <v>8719197.0092135295</v>
      </c>
      <c r="K217" s="36">
        <v>364357.45756026835</v>
      </c>
    </row>
    <row r="218" spans="1:11" x14ac:dyDescent="0.2">
      <c r="A218" s="2">
        <v>204</v>
      </c>
      <c r="B218" s="25">
        <f t="shared" si="25"/>
        <v>1165.3678500286949</v>
      </c>
      <c r="C218" s="32">
        <f t="shared" si="26"/>
        <v>10490064.346947635</v>
      </c>
      <c r="D218" s="32">
        <f t="shared" si="32"/>
        <v>35500.620567465201</v>
      </c>
      <c r="E218" s="33">
        <f t="shared" si="27"/>
        <v>2.0125103353843043E-2</v>
      </c>
      <c r="F218" s="34">
        <f t="shared" si="28"/>
        <v>0.1</v>
      </c>
      <c r="G218" s="29">
        <v>0</v>
      </c>
      <c r="H218" s="35">
        <f t="shared" si="29"/>
        <v>510.92168898726055</v>
      </c>
      <c r="I218" s="32">
        <f t="shared" si="30"/>
        <v>15616.155853437991</v>
      </c>
      <c r="J218" s="36">
        <f t="shared" si="31"/>
        <v>8734813.1650669668</v>
      </c>
      <c r="K218" s="36">
        <v>365360.92226879112</v>
      </c>
    </row>
    <row r="219" spans="1:11" x14ac:dyDescent="0.2">
      <c r="A219" s="2">
        <v>205</v>
      </c>
      <c r="B219" s="25">
        <f t="shared" si="25"/>
        <v>1163.4244399099648</v>
      </c>
      <c r="C219" s="32">
        <f t="shared" si="26"/>
        <v>10525505.622683076</v>
      </c>
      <c r="D219" s="32">
        <f t="shared" si="32"/>
        <v>35441.275735441595</v>
      </c>
      <c r="E219" s="33">
        <f t="shared" si="27"/>
        <v>2.0028344253105013E-2</v>
      </c>
      <c r="F219" s="34">
        <f t="shared" si="28"/>
        <v>0.1</v>
      </c>
      <c r="G219" s="29">
        <v>0</v>
      </c>
      <c r="H219" s="35">
        <f t="shared" si="29"/>
        <v>506.68169940590406</v>
      </c>
      <c r="I219" s="32">
        <f t="shared" si="30"/>
        <v>15486.561945904605</v>
      </c>
      <c r="J219" s="36">
        <f t="shared" si="31"/>
        <v>8750299.7270128708</v>
      </c>
      <c r="K219" s="36">
        <v>366359.38217620074</v>
      </c>
    </row>
    <row r="220" spans="1:11" x14ac:dyDescent="0.2">
      <c r="A220" s="2">
        <v>206</v>
      </c>
      <c r="B220" s="25">
        <f t="shared" si="25"/>
        <v>1161.493546453755</v>
      </c>
      <c r="C220" s="32">
        <f t="shared" si="26"/>
        <v>10560887.936718347</v>
      </c>
      <c r="D220" s="32">
        <f t="shared" si="32"/>
        <v>35382.314035270363</v>
      </c>
      <c r="E220" s="33">
        <f t="shared" si="27"/>
        <v>1.9932511114693179E-2</v>
      </c>
      <c r="F220" s="34">
        <f t="shared" si="28"/>
        <v>0.1</v>
      </c>
      <c r="G220" s="29">
        <v>0</v>
      </c>
      <c r="H220" s="35">
        <f t="shared" si="29"/>
        <v>502.47689625729743</v>
      </c>
      <c r="I220" s="32">
        <f t="shared" si="30"/>
        <v>15358.043500285714</v>
      </c>
      <c r="J220" s="36">
        <f t="shared" si="31"/>
        <v>8765657.7705131564</v>
      </c>
      <c r="K220" s="36">
        <v>367352.86224404682</v>
      </c>
    </row>
    <row r="221" spans="1:11" x14ac:dyDescent="0.2">
      <c r="A221" s="2">
        <v>207</v>
      </c>
      <c r="B221" s="25">
        <f t="shared" si="25"/>
        <v>1159.575029872879</v>
      </c>
      <c r="C221" s="32">
        <f t="shared" si="26"/>
        <v>10596211.667896396</v>
      </c>
      <c r="D221" s="32">
        <f t="shared" si="32"/>
        <v>35323.731178048998</v>
      </c>
      <c r="E221" s="33">
        <f t="shared" si="27"/>
        <v>1.9837590710016787E-2</v>
      </c>
      <c r="F221" s="34">
        <f t="shared" si="28"/>
        <v>0.1</v>
      </c>
      <c r="G221" s="29">
        <v>0</v>
      </c>
      <c r="H221" s="35">
        <f t="shared" si="29"/>
        <v>498.30698753953226</v>
      </c>
      <c r="I221" s="32">
        <f t="shared" si="30"/>
        <v>15230.591591637274</v>
      </c>
      <c r="J221" s="36">
        <f t="shared" si="31"/>
        <v>8780888.362104794</v>
      </c>
      <c r="K221" s="36">
        <v>368341.3873093829</v>
      </c>
    </row>
    <row r="222" spans="1:11" x14ac:dyDescent="0.2">
      <c r="A222" s="2">
        <v>208</v>
      </c>
      <c r="B222" s="25">
        <f t="shared" si="25"/>
        <v>1157.668752595896</v>
      </c>
      <c r="C222" s="32">
        <f t="shared" si="26"/>
        <v>10631477.190839065</v>
      </c>
      <c r="D222" s="32">
        <f t="shared" si="32"/>
        <v>35265.52294266969</v>
      </c>
      <c r="E222" s="33">
        <f t="shared" si="27"/>
        <v>1.9743570061259694E-2</v>
      </c>
      <c r="F222" s="34">
        <f t="shared" si="28"/>
        <v>0.1</v>
      </c>
      <c r="G222" s="29">
        <v>0</v>
      </c>
      <c r="H222" s="35">
        <f t="shared" si="29"/>
        <v>494.17168367393839</v>
      </c>
      <c r="I222" s="32">
        <f t="shared" si="30"/>
        <v>15104.197369081607</v>
      </c>
      <c r="J222" s="36">
        <f t="shared" si="31"/>
        <v>8795992.5594738759</v>
      </c>
      <c r="K222" s="36">
        <v>369324.98208538711</v>
      </c>
    </row>
    <row r="223" spans="1:11" x14ac:dyDescent="0.2">
      <c r="A223" s="2">
        <v>209</v>
      </c>
      <c r="B223" s="25">
        <f t="shared" si="25"/>
        <v>1155.7745792217092</v>
      </c>
      <c r="C223" s="32">
        <f t="shared" si="26"/>
        <v>10666684.87601413</v>
      </c>
      <c r="D223" s="32">
        <f t="shared" si="32"/>
        <v>35207.685175064951</v>
      </c>
      <c r="E223" s="33">
        <f t="shared" si="27"/>
        <v>1.9650436435506447E-2</v>
      </c>
      <c r="F223" s="34">
        <f t="shared" si="28"/>
        <v>0.1</v>
      </c>
      <c r="G223" s="29">
        <v>0</v>
      </c>
      <c r="H223" s="35">
        <f t="shared" si="29"/>
        <v>490.0706974849744</v>
      </c>
      <c r="I223" s="32">
        <f t="shared" si="30"/>
        <v>14978.852055190961</v>
      </c>
      <c r="J223" s="36">
        <f t="shared" si="31"/>
        <v>8810971.411529066</v>
      </c>
      <c r="K223" s="36">
        <v>370303.67116198002</v>
      </c>
    </row>
    <row r="224" spans="1:11" x14ac:dyDescent="0.2">
      <c r="A224" s="2">
        <v>210</v>
      </c>
      <c r="B224" s="25">
        <f t="shared" si="25"/>
        <v>1153.8923764753088</v>
      </c>
      <c r="C224" s="32">
        <f t="shared" si="26"/>
        <v>10701835.089800484</v>
      </c>
      <c r="D224" s="32">
        <f t="shared" si="32"/>
        <v>35150.213786354288</v>
      </c>
      <c r="E224" s="33">
        <f t="shared" si="27"/>
        <v>1.9558177338933069E-2</v>
      </c>
      <c r="F224" s="34">
        <f t="shared" si="28"/>
        <v>0.1</v>
      </c>
      <c r="G224" s="29">
        <v>0</v>
      </c>
      <c r="H224" s="35">
        <f t="shared" si="29"/>
        <v>486.00374418028463</v>
      </c>
      <c r="I224" s="32">
        <f t="shared" si="30"/>
        <v>14854.546945379405</v>
      </c>
      <c r="J224" s="36">
        <f t="shared" si="31"/>
        <v>8825825.9584744461</v>
      </c>
      <c r="K224" s="36">
        <v>371277.47900643951</v>
      </c>
    </row>
    <row r="225" spans="1:11" x14ac:dyDescent="0.2">
      <c r="A225" s="2">
        <v>211</v>
      </c>
      <c r="B225" s="25">
        <f t="shared" si="25"/>
        <v>1152.0220131646129</v>
      </c>
      <c r="C225" s="32">
        <f t="shared" si="26"/>
        <v>10736928.194552334</v>
      </c>
      <c r="D225" s="32">
        <f t="shared" si="32"/>
        <v>35093.104751849547</v>
      </c>
      <c r="E225" s="33">
        <f t="shared" si="27"/>
        <v>1.9466780511284108E-2</v>
      </c>
      <c r="F225" s="34">
        <f t="shared" si="28"/>
        <v>0.1</v>
      </c>
      <c r="G225" s="29">
        <v>0</v>
      </c>
      <c r="H225" s="35">
        <f t="shared" si="29"/>
        <v>481.97054133092183</v>
      </c>
      <c r="I225" s="32">
        <f t="shared" si="30"/>
        <v>14731.273407297607</v>
      </c>
      <c r="J225" s="36">
        <f t="shared" si="31"/>
        <v>8840557.2318817433</v>
      </c>
      <c r="K225" s="36">
        <v>372246.42996401241</v>
      </c>
    </row>
    <row r="226" spans="1:11" x14ac:dyDescent="0.2">
      <c r="A226" s="2">
        <v>212</v>
      </c>
      <c r="B226" s="25">
        <f t="shared" si="25"/>
        <v>1150.1633601383867</v>
      </c>
      <c r="C226" s="32">
        <f t="shared" si="26"/>
        <v>10771964.548661806</v>
      </c>
      <c r="D226" s="32">
        <f t="shared" si="32"/>
        <v>35036.354109471664</v>
      </c>
      <c r="E226" s="33">
        <f t="shared" si="27"/>
        <v>1.937623392039569E-2</v>
      </c>
      <c r="F226" s="34">
        <f t="shared" si="28"/>
        <v>0.1</v>
      </c>
      <c r="G226" s="29">
        <v>0</v>
      </c>
      <c r="H226" s="35">
        <f t="shared" si="29"/>
        <v>477.97080885173398</v>
      </c>
      <c r="I226" s="32">
        <f t="shared" si="30"/>
        <v>14609.022880233642</v>
      </c>
      <c r="J226" s="36">
        <f t="shared" si="31"/>
        <v>8855166.2547619771</v>
      </c>
      <c r="K226" s="36">
        <v>373210.54825852317</v>
      </c>
    </row>
    <row r="227" spans="1:11" x14ac:dyDescent="0.2">
      <c r="A227" s="2">
        <v>213</v>
      </c>
      <c r="B227" s="25">
        <f t="shared" si="25"/>
        <v>1148.3162902451991</v>
      </c>
      <c r="C227" s="32">
        <f t="shared" si="26"/>
        <v>10806944.506620621</v>
      </c>
      <c r="D227" s="32">
        <f t="shared" si="32"/>
        <v>34979.957958815619</v>
      </c>
      <c r="E227" s="33">
        <f t="shared" si="27"/>
        <v>1.9286525756942025E-2</v>
      </c>
      <c r="F227" s="34">
        <f t="shared" si="28"/>
        <v>0.1</v>
      </c>
      <c r="G227" s="29">
        <v>0</v>
      </c>
      <c r="H227" s="35">
        <f t="shared" si="29"/>
        <v>474.0042689819137</v>
      </c>
      <c r="I227" s="32">
        <f t="shared" si="30"/>
        <v>14487.786874518575</v>
      </c>
      <c r="J227" s="36">
        <f t="shared" si="31"/>
        <v>8869654.0416364949</v>
      </c>
      <c r="K227" s="36">
        <v>374169.85799297929</v>
      </c>
    </row>
    <row r="228" spans="1:11" x14ac:dyDescent="0.2">
      <c r="A228" s="2">
        <v>214</v>
      </c>
      <c r="B228" s="25">
        <f t="shared" si="25"/>
        <v>1146.4806782933924</v>
      </c>
      <c r="C228" s="32">
        <f t="shared" si="26"/>
        <v>10841868.419080202</v>
      </c>
      <c r="D228" s="32">
        <f t="shared" si="32"/>
        <v>34923.912459580228</v>
      </c>
      <c r="E228" s="33">
        <f t="shared" si="27"/>
        <v>1.9197644429277252E-2</v>
      </c>
      <c r="F228" s="34">
        <f t="shared" si="28"/>
        <v>0.1</v>
      </c>
      <c r="G228" s="29">
        <v>0</v>
      </c>
      <c r="H228" s="35">
        <f t="shared" si="29"/>
        <v>470.07064626570929</v>
      </c>
      <c r="I228" s="32">
        <f t="shared" si="30"/>
        <v>14367.556970936612</v>
      </c>
      <c r="J228" s="36">
        <f t="shared" si="31"/>
        <v>8884021.5986074321</v>
      </c>
      <c r="K228" s="36">
        <v>375124.38315017417</v>
      </c>
    </row>
    <row r="229" spans="1:11" x14ac:dyDescent="0.2">
      <c r="A229" s="2">
        <v>215</v>
      </c>
      <c r="B229" s="25">
        <f t="shared" si="25"/>
        <v>1144.6564010120308</v>
      </c>
      <c r="C229" s="32">
        <f t="shared" si="26"/>
        <v>10876736.632910756</v>
      </c>
      <c r="D229" s="32">
        <f t="shared" si="32"/>
        <v>34868.213830554858</v>
      </c>
      <c r="E229" s="33">
        <f t="shared" si="27"/>
        <v>1.9109578558470029E-2</v>
      </c>
      <c r="F229" s="34">
        <f t="shared" si="28"/>
        <v>0.1</v>
      </c>
      <c r="G229" s="29">
        <v>0</v>
      </c>
      <c r="H229" s="35">
        <f t="shared" si="29"/>
        <v>466.16966753329569</v>
      </c>
      <c r="I229" s="32">
        <f t="shared" si="30"/>
        <v>14248.324820140642</v>
      </c>
      <c r="J229" s="36">
        <f t="shared" si="31"/>
        <v>8898269.9234275725</v>
      </c>
      <c r="K229" s="36">
        <v>376074.14759328641</v>
      </c>
    </row>
    <row r="230" spans="1:11" x14ac:dyDescent="0.2">
      <c r="A230" s="2">
        <v>216</v>
      </c>
      <c r="B230" s="25">
        <f t="shared" si="25"/>
        <v>1142.843337012803</v>
      </c>
      <c r="C230" s="32">
        <f t="shared" si="26"/>
        <v>10911549.491259262</v>
      </c>
      <c r="D230" s="32">
        <f t="shared" si="32"/>
        <v>34812.858348505571</v>
      </c>
      <c r="E230" s="33">
        <f t="shared" si="27"/>
        <v>1.9022316973425386E-2</v>
      </c>
      <c r="F230" s="34">
        <f t="shared" si="28"/>
        <v>0.1</v>
      </c>
      <c r="G230" s="29">
        <v>0</v>
      </c>
      <c r="H230" s="35">
        <f t="shared" si="29"/>
        <v>462.3010618818044</v>
      </c>
      <c r="I230" s="32">
        <f t="shared" si="30"/>
        <v>14130.082142071949</v>
      </c>
      <c r="J230" s="36">
        <f t="shared" si="31"/>
        <v>8912400.0055696443</v>
      </c>
      <c r="K230" s="36">
        <v>377019.17506647663</v>
      </c>
    </row>
    <row r="231" spans="1:11" x14ac:dyDescent="0.2">
      <c r="A231" s="2">
        <v>217</v>
      </c>
      <c r="B231" s="25">
        <f t="shared" si="25"/>
        <v>1141.0413667528514</v>
      </c>
      <c r="C231" s="32">
        <f t="shared" si="26"/>
        <v>10946307.333606031</v>
      </c>
      <c r="D231" s="32">
        <f t="shared" si="32"/>
        <v>34757.842346768826</v>
      </c>
      <c r="E231" s="33">
        <f t="shared" si="27"/>
        <v>1.8935848706155251E-2</v>
      </c>
      <c r="F231" s="34">
        <f t="shared" si="28"/>
        <v>0.1</v>
      </c>
      <c r="G231" s="29">
        <v>0</v>
      </c>
      <c r="H231" s="35">
        <f t="shared" si="29"/>
        <v>458.4645606565104</v>
      </c>
      <c r="I231" s="32">
        <f t="shared" si="30"/>
        <v>14012.820725386337</v>
      </c>
      <c r="J231" s="36">
        <f t="shared" si="31"/>
        <v>8926412.8262950312</v>
      </c>
      <c r="K231" s="36">
        <v>377959.48919548077</v>
      </c>
    </row>
    <row r="232" spans="1:11" x14ac:dyDescent="0.2">
      <c r="A232" s="2">
        <v>218</v>
      </c>
      <c r="B232" s="25">
        <f t="shared" si="25"/>
        <v>1139.2503724984956</v>
      </c>
      <c r="C232" s="32">
        <f t="shared" si="26"/>
        <v>10981010.495820481</v>
      </c>
      <c r="D232" s="32">
        <f t="shared" si="32"/>
        <v>34703.162214450538</v>
      </c>
      <c r="E232" s="33">
        <f t="shared" si="27"/>
        <v>1.8850162987225583E-2</v>
      </c>
      <c r="F232" s="34">
        <f t="shared" si="28"/>
        <v>0.1</v>
      </c>
      <c r="G232" s="29">
        <v>0</v>
      </c>
      <c r="H232" s="35">
        <f t="shared" si="29"/>
        <v>454.65989743217574</v>
      </c>
      <c r="I232" s="32">
        <f t="shared" si="30"/>
        <v>13896.532426882348</v>
      </c>
      <c r="J232" s="36">
        <f t="shared" si="31"/>
        <v>8940309.3587219138</v>
      </c>
      <c r="K232" s="36">
        <v>378895.11348820111</v>
      </c>
    </row>
    <row r="233" spans="1:11" x14ac:dyDescent="0.2">
      <c r="A233" s="2">
        <v>219</v>
      </c>
      <c r="B233" s="25">
        <f t="shared" si="25"/>
        <v>1137.4702382898342</v>
      </c>
      <c r="C233" s="32">
        <f t="shared" si="26"/>
        <v>11015659.310215516</v>
      </c>
      <c r="D233" s="32">
        <f t="shared" si="32"/>
        <v>34648.814395034686</v>
      </c>
      <c r="E233" s="33">
        <f t="shared" si="27"/>
        <v>1.8765249241225392E-2</v>
      </c>
      <c r="F233" s="34">
        <f t="shared" si="28"/>
        <v>0.1</v>
      </c>
      <c r="G233" s="29">
        <v>0</v>
      </c>
      <c r="H233" s="35">
        <f t="shared" si="29"/>
        <v>450.88680799454744</v>
      </c>
      <c r="I233" s="32">
        <f t="shared" si="30"/>
        <v>13781.209170937367</v>
      </c>
      <c r="J233" s="36">
        <f t="shared" si="31"/>
        <v>8954090.5678928513</v>
      </c>
      <c r="K233" s="36">
        <v>379826.0713352937</v>
      </c>
    </row>
    <row r="234" spans="1:11" x14ac:dyDescent="0.2">
      <c r="A234" s="2">
        <v>220</v>
      </c>
      <c r="B234" s="25">
        <f t="shared" si="25"/>
        <v>1135.7008499061926</v>
      </c>
      <c r="C234" s="32">
        <f t="shared" si="26"/>
        <v>11050254.105601128</v>
      </c>
      <c r="D234" s="32">
        <f t="shared" si="32"/>
        <v>34594.795385612175</v>
      </c>
      <c r="E234" s="33">
        <f t="shared" si="27"/>
        <v>1.8681097082449725E-2</v>
      </c>
      <c r="F234" s="34">
        <f t="shared" si="28"/>
        <v>0.1</v>
      </c>
      <c r="G234" s="29">
        <v>0</v>
      </c>
      <c r="H234" s="35">
        <f t="shared" si="29"/>
        <v>447.14503032200935</v>
      </c>
      <c r="I234" s="32">
        <f t="shared" si="30"/>
        <v>13666.842948945381</v>
      </c>
      <c r="J234" s="36">
        <f t="shared" si="31"/>
        <v>8967757.4108417965</v>
      </c>
      <c r="K234" s="36">
        <v>380752.38601075317</v>
      </c>
    </row>
    <row r="235" spans="1:11" x14ac:dyDescent="0.2">
      <c r="A235" s="2">
        <v>221</v>
      </c>
      <c r="B235" s="25">
        <f t="shared" si="25"/>
        <v>1133.9420948323923</v>
      </c>
      <c r="C235" s="32">
        <f t="shared" si="26"/>
        <v>11084795.207336787</v>
      </c>
      <c r="D235" s="32">
        <f t="shared" si="32"/>
        <v>34541.101735658944</v>
      </c>
      <c r="E235" s="33">
        <f t="shared" si="27"/>
        <v>1.859769631068315E-2</v>
      </c>
      <c r="F235" s="34">
        <f t="shared" si="28"/>
        <v>0.1</v>
      </c>
      <c r="G235" s="29">
        <v>0</v>
      </c>
      <c r="H235" s="35">
        <f t="shared" si="29"/>
        <v>443.43430456738605</v>
      </c>
      <c r="I235" s="32">
        <f t="shared" si="30"/>
        <v>13553.425818761592</v>
      </c>
      <c r="J235" s="36">
        <f t="shared" si="31"/>
        <v>8981310.8366605584</v>
      </c>
      <c r="K235" s="36">
        <v>381674.08067249466</v>
      </c>
    </row>
    <row r="236" spans="1:11" x14ac:dyDescent="0.2">
      <c r="A236" s="2">
        <v>222</v>
      </c>
      <c r="B236" s="25">
        <f t="shared" si="25"/>
        <v>1132.1938622258263</v>
      </c>
      <c r="C236" s="32">
        <f t="shared" si="26"/>
        <v>11119282.937382709</v>
      </c>
      <c r="D236" s="32">
        <f t="shared" si="32"/>
        <v>34487.730045922101</v>
      </c>
      <c r="E236" s="33">
        <f t="shared" si="27"/>
        <v>1.8515036907027757E-2</v>
      </c>
      <c r="F236" s="34">
        <f t="shared" si="28"/>
        <v>0.1</v>
      </c>
      <c r="G236" s="29">
        <v>0</v>
      </c>
      <c r="H236" s="35">
        <f t="shared" si="29"/>
        <v>439.75437303989776</v>
      </c>
      <c r="I236" s="32">
        <f t="shared" si="30"/>
        <v>13440.94990415099</v>
      </c>
      <c r="J236" s="36">
        <f t="shared" si="31"/>
        <v>8994751.7865647096</v>
      </c>
      <c r="K236" s="36">
        <v>382591.1783629327</v>
      </c>
    </row>
    <row r="237" spans="1:11" x14ac:dyDescent="0.2">
      <c r="A237" s="2">
        <v>223</v>
      </c>
      <c r="B237" s="25">
        <f t="shared" si="25"/>
        <v>1130.4560428843092</v>
      </c>
      <c r="C237" s="32">
        <f t="shared" si="26"/>
        <v>11153717.614350483</v>
      </c>
      <c r="D237" s="32">
        <f t="shared" si="32"/>
        <v>34434.676967773587</v>
      </c>
      <c r="E237" s="33">
        <f t="shared" si="27"/>
        <v>1.8433109029930384E-2</v>
      </c>
      <c r="F237" s="34">
        <f t="shared" si="28"/>
        <v>0.1</v>
      </c>
      <c r="G237" s="29">
        <v>0</v>
      </c>
      <c r="H237" s="35">
        <f t="shared" si="29"/>
        <v>436.10498018726508</v>
      </c>
      <c r="I237" s="32">
        <f t="shared" si="30"/>
        <v>13329.407394240838</v>
      </c>
      <c r="J237" s="36">
        <f t="shared" si="31"/>
        <v>9008081.1939589512</v>
      </c>
      <c r="K237" s="36">
        <v>383503.70200955734</v>
      </c>
    </row>
    <row r="238" spans="1:11" x14ac:dyDescent="0.2">
      <c r="A238" s="2">
        <v>224</v>
      </c>
      <c r="B238" s="25">
        <f t="shared" si="25"/>
        <v>1128.728529214686</v>
      </c>
      <c r="C238" s="32">
        <f t="shared" si="26"/>
        <v>11188099.553552382</v>
      </c>
      <c r="D238" s="32">
        <f t="shared" si="32"/>
        <v>34381.939201898873</v>
      </c>
      <c r="E238" s="33">
        <f t="shared" si="27"/>
        <v>1.835190301126096E-2</v>
      </c>
      <c r="F238" s="34">
        <f t="shared" si="28"/>
        <v>0.1</v>
      </c>
      <c r="G238" s="29">
        <v>0</v>
      </c>
      <c r="H238" s="35">
        <f t="shared" si="29"/>
        <v>432.4858725779622</v>
      </c>
      <c r="I238" s="32">
        <f t="shared" si="30"/>
        <v>13218.790542978795</v>
      </c>
      <c r="J238" s="36">
        <f t="shared" si="31"/>
        <v>9021299.98450193</v>
      </c>
      <c r="K238" s="36">
        <v>384411.67442550731</v>
      </c>
    </row>
    <row r="239" spans="1:11" x14ac:dyDescent="0.2">
      <c r="A239" s="2">
        <v>225</v>
      </c>
      <c r="B239" s="25">
        <f t="shared" si="25"/>
        <v>1127.0112152021748</v>
      </c>
      <c r="C239" s="32">
        <f t="shared" si="26"/>
        <v>11222429.067049922</v>
      </c>
      <c r="D239" s="32">
        <f t="shared" si="32"/>
        <v>34329.513497540727</v>
      </c>
      <c r="E239" s="33">
        <f t="shared" si="27"/>
        <v>1.8271409352519336E-2</v>
      </c>
      <c r="F239" s="34">
        <f t="shared" si="28"/>
        <v>0.1</v>
      </c>
      <c r="G239" s="29">
        <v>0</v>
      </c>
      <c r="H239" s="35">
        <f t="shared" si="29"/>
        <v>428.89679888361729</v>
      </c>
      <c r="I239" s="32">
        <f t="shared" si="30"/>
        <v>13109.091668594763</v>
      </c>
      <c r="J239" s="36">
        <f t="shared" si="31"/>
        <v>9034409.0761705246</v>
      </c>
      <c r="K239" s="36">
        <v>385315.11831014021</v>
      </c>
    </row>
    <row r="240" spans="1:11" x14ac:dyDescent="0.2">
      <c r="A240" s="2">
        <v>226</v>
      </c>
      <c r="B240" s="25">
        <f t="shared" si="25"/>
        <v>1125.3039963804265</v>
      </c>
      <c r="C240" s="32">
        <f t="shared" si="26"/>
        <v>11256706.463701416</v>
      </c>
      <c r="D240" s="32">
        <f t="shared" si="32"/>
        <v>34277.396651493385</v>
      </c>
      <c r="E240" s="33">
        <f t="shared" si="27"/>
        <v>1.8191618721115882E-2</v>
      </c>
      <c r="F240" s="34">
        <f t="shared" si="28"/>
        <v>0.1</v>
      </c>
      <c r="G240" s="29">
        <v>0</v>
      </c>
      <c r="H240" s="35">
        <f t="shared" si="29"/>
        <v>425.33750986155928</v>
      </c>
      <c r="I240" s="32">
        <f t="shared" si="30"/>
        <v>13000.303153066883</v>
      </c>
      <c r="J240" s="36">
        <f t="shared" si="31"/>
        <v>9047409.3793235905</v>
      </c>
      <c r="K240" s="36">
        <v>386214.05624960031</v>
      </c>
    </row>
    <row r="241" spans="1:11" x14ac:dyDescent="0.2">
      <c r="A241" s="2">
        <v>227</v>
      </c>
      <c r="B241" s="25">
        <f t="shared" si="25"/>
        <v>1123.6067698022796</v>
      </c>
      <c r="C241" s="32">
        <f t="shared" si="26"/>
        <v>11290932.049208717</v>
      </c>
      <c r="D241" s="32">
        <f t="shared" si="32"/>
        <v>34225.585507301614</v>
      </c>
      <c r="E241" s="33">
        <f t="shared" si="27"/>
        <v>1.8112521946779238E-2</v>
      </c>
      <c r="F241" s="34">
        <f t="shared" si="28"/>
        <v>0.1</v>
      </c>
      <c r="G241" s="29">
        <v>0</v>
      </c>
      <c r="H241" s="35">
        <f t="shared" si="29"/>
        <v>421.80775833750897</v>
      </c>
      <c r="I241" s="32">
        <f t="shared" si="30"/>
        <v>12892.417441593763</v>
      </c>
      <c r="J241" s="36">
        <f t="shared" si="31"/>
        <v>9060301.796765184</v>
      </c>
      <c r="K241" s="36">
        <v>387108.51071738283</v>
      </c>
    </row>
    <row r="242" spans="1:11" x14ac:dyDescent="0.2">
      <c r="A242" s="2">
        <v>228</v>
      </c>
      <c r="B242" s="25">
        <f t="shared" si="25"/>
        <v>1121.9194340111906</v>
      </c>
      <c r="C242" s="32">
        <f t="shared" si="26"/>
        <v>11325106.126162915</v>
      </c>
      <c r="D242" s="32">
        <f t="shared" si="32"/>
        <v>34174.076954197139</v>
      </c>
      <c r="E242" s="33">
        <f t="shared" si="27"/>
        <v>1.8034110018035107E-2</v>
      </c>
      <c r="F242" s="34">
        <f t="shared" si="28"/>
        <v>0.1</v>
      </c>
      <c r="G242" s="29">
        <v>0</v>
      </c>
      <c r="H242" s="35">
        <f t="shared" si="29"/>
        <v>418.30729918841428</v>
      </c>
      <c r="I242" s="32">
        <f t="shared" si="30"/>
        <v>12785.427042068373</v>
      </c>
      <c r="J242" s="36">
        <f t="shared" si="31"/>
        <v>9073087.2238072529</v>
      </c>
      <c r="K242" s="36">
        <v>387998.5040748961</v>
      </c>
    </row>
    <row r="243" spans="1:11" x14ac:dyDescent="0.2">
      <c r="A243" s="2">
        <v>229</v>
      </c>
      <c r="B243" s="25">
        <f t="shared" si="25"/>
        <v>1120.241889013324</v>
      </c>
      <c r="C243" s="32">
        <f t="shared" si="26"/>
        <v>11359228.994089436</v>
      </c>
      <c r="D243" s="32">
        <f t="shared" si="32"/>
        <v>34122.867926521227</v>
      </c>
      <c r="E243" s="33">
        <f t="shared" si="27"/>
        <v>1.7956374078780132E-2</v>
      </c>
      <c r="F243" s="34">
        <f t="shared" si="28"/>
        <v>0.1</v>
      </c>
      <c r="G243" s="29">
        <v>0</v>
      </c>
      <c r="H243" s="35">
        <f t="shared" si="29"/>
        <v>414.83588932542744</v>
      </c>
      <c r="I243" s="32">
        <f t="shared" si="30"/>
        <v>12679.324524559403</v>
      </c>
      <c r="J243" s="36">
        <f t="shared" si="31"/>
        <v>9085766.548331812</v>
      </c>
      <c r="K243" s="36">
        <v>388884.05857202038</v>
      </c>
    </row>
    <row r="244" spans="1:11" x14ac:dyDescent="0.2">
      <c r="A244" s="2">
        <v>230</v>
      </c>
      <c r="B244" s="25">
        <f t="shared" si="25"/>
        <v>1118.5740362502811</v>
      </c>
      <c r="C244" s="32">
        <f t="shared" si="26"/>
        <v>11393300.949491927</v>
      </c>
      <c r="D244" s="32">
        <f t="shared" si="32"/>
        <v>34071.955402491614</v>
      </c>
      <c r="E244" s="33">
        <f t="shared" si="27"/>
        <v>1.7879305424960211E-2</v>
      </c>
      <c r="F244" s="34">
        <f t="shared" si="28"/>
        <v>0.1</v>
      </c>
      <c r="G244" s="29">
        <v>0</v>
      </c>
      <c r="H244" s="35">
        <f t="shared" si="29"/>
        <v>411.39328767702409</v>
      </c>
      <c r="I244" s="32">
        <f t="shared" si="30"/>
        <v>12574.102520793251</v>
      </c>
      <c r="J244" s="36">
        <f t="shared" si="31"/>
        <v>9098340.6508526057</v>
      </c>
      <c r="K244" s="36">
        <v>389765.19634766423</v>
      </c>
    </row>
    <row r="245" spans="1:11" x14ac:dyDescent="0.2">
      <c r="A245" s="2">
        <v>231</v>
      </c>
      <c r="B245" s="25">
        <f t="shared" si="25"/>
        <v>1116.9157785724501</v>
      </c>
      <c r="C245" s="32">
        <f t="shared" si="26"/>
        <v>11427322.285895823</v>
      </c>
      <c r="D245" s="32">
        <f t="shared" si="32"/>
        <v>34021.336403895169</v>
      </c>
      <c r="E245" s="33">
        <f t="shared" si="27"/>
        <v>1.7802895501327801E-2</v>
      </c>
      <c r="F245" s="34">
        <f t="shared" si="28"/>
        <v>0.1</v>
      </c>
      <c r="G245" s="29">
        <v>0</v>
      </c>
      <c r="H245" s="35">
        <f t="shared" si="29"/>
        <v>407.97925517226173</v>
      </c>
      <c r="I245" s="32">
        <f t="shared" si="30"/>
        <v>12469.753723644522</v>
      </c>
      <c r="J245" s="36">
        <f t="shared" si="31"/>
        <v>9110810.4045762494</v>
      </c>
      <c r="K245" s="36">
        <v>390641.93943031796</v>
      </c>
    </row>
    <row r="246" spans="1:11" x14ac:dyDescent="0.2">
      <c r="A246" s="2">
        <v>232</v>
      </c>
      <c r="B246" s="25">
        <f t="shared" si="25"/>
        <v>1115.2670202129675</v>
      </c>
      <c r="C246" s="32">
        <f t="shared" si="26"/>
        <v>11461293.293890566</v>
      </c>
      <c r="D246" s="32">
        <f t="shared" si="32"/>
        <v>33971.007994743064</v>
      </c>
      <c r="E246" s="33">
        <f t="shared" si="27"/>
        <v>1.7727135898227608E-2</v>
      </c>
      <c r="F246" s="34">
        <f t="shared" si="28"/>
        <v>0.1</v>
      </c>
      <c r="G246" s="29">
        <v>0</v>
      </c>
      <c r="H246" s="35">
        <f t="shared" si="29"/>
        <v>404.59355472417781</v>
      </c>
      <c r="I246" s="32">
        <f t="shared" si="30"/>
        <v>12366.270886626531</v>
      </c>
      <c r="J246" s="36">
        <f t="shared" si="31"/>
        <v>9123176.6754628755</v>
      </c>
      <c r="K246" s="36">
        <v>391514.30973860429</v>
      </c>
    </row>
    <row r="247" spans="1:11" x14ac:dyDescent="0.2">
      <c r="A247" s="2">
        <v>233</v>
      </c>
      <c r="B247" s="25">
        <f t="shared" si="25"/>
        <v>1113.6276667622631</v>
      </c>
      <c r="C247" s="32">
        <f t="shared" si="26"/>
        <v>11495214.261171477</v>
      </c>
      <c r="D247" s="32">
        <f t="shared" si="32"/>
        <v>33920.967280911282</v>
      </c>
      <c r="E247" s="33">
        <f t="shared" si="27"/>
        <v>1.7652018348571989E-2</v>
      </c>
      <c r="F247" s="34">
        <f t="shared" si="28"/>
        <v>0.1</v>
      </c>
      <c r="G247" s="29">
        <v>0</v>
      </c>
      <c r="H247" s="35">
        <f t="shared" si="29"/>
        <v>401.23595121332494</v>
      </c>
      <c r="I247" s="32">
        <f t="shared" si="30"/>
        <v>12263.646823390103</v>
      </c>
      <c r="J247" s="36">
        <f t="shared" si="31"/>
        <v>9135440.322286265</v>
      </c>
      <c r="K247" s="36">
        <v>392382.32908182632</v>
      </c>
    </row>
    <row r="248" spans="1:11" x14ac:dyDescent="0.2">
      <c r="A248" s="2">
        <v>234</v>
      </c>
      <c r="B248" s="25">
        <f t="shared" si="25"/>
        <v>1111.9976251431826</v>
      </c>
      <c r="C248" s="32">
        <f t="shared" si="26"/>
        <v>11529085.472580565</v>
      </c>
      <c r="D248" s="32">
        <f t="shared" si="32"/>
        <v>33871.211409088224</v>
      </c>
      <c r="E248" s="33">
        <f t="shared" si="27"/>
        <v>1.7577534724790008E-2</v>
      </c>
      <c r="F248" s="34">
        <f t="shared" si="28"/>
        <v>0.1</v>
      </c>
      <c r="G248" s="29">
        <v>0</v>
      </c>
      <c r="H248" s="35">
        <f t="shared" si="29"/>
        <v>397.90621147144333</v>
      </c>
      <c r="I248" s="32">
        <f t="shared" si="30"/>
        <v>12161.874407222582</v>
      </c>
      <c r="J248" s="36">
        <f t="shared" si="31"/>
        <v>9147602.1966934875</v>
      </c>
      <c r="K248" s="36">
        <v>393246.01916051289</v>
      </c>
    </row>
    <row r="249" spans="1:11" x14ac:dyDescent="0.2">
      <c r="A249" s="2">
        <v>235</v>
      </c>
      <c r="B249" s="25">
        <f t="shared" si="25"/>
        <v>1110.3768035866642</v>
      </c>
      <c r="C249" s="32">
        <f t="shared" si="26"/>
        <v>11562907.210146846</v>
      </c>
      <c r="D249" s="32">
        <f t="shared" si="32"/>
        <v>33821.73756628111</v>
      </c>
      <c r="E249" s="33">
        <f t="shared" si="27"/>
        <v>1.750367703595819E-2</v>
      </c>
      <c r="F249" s="34">
        <f t="shared" si="28"/>
        <v>0.1</v>
      </c>
      <c r="G249" s="29">
        <v>0</v>
      </c>
      <c r="H249" s="35">
        <f t="shared" si="29"/>
        <v>394.60410426526829</v>
      </c>
      <c r="I249" s="32">
        <f t="shared" si="30"/>
        <v>12060.946570554324</v>
      </c>
      <c r="J249" s="36">
        <f t="shared" si="31"/>
        <v>9159663.1432640422</v>
      </c>
      <c r="K249" s="36">
        <v>394105.40156696097</v>
      </c>
    </row>
    <row r="250" spans="1:11" x14ac:dyDescent="0.2">
      <c r="A250" s="2">
        <v>236</v>
      </c>
      <c r="B250" s="25">
        <f t="shared" si="25"/>
        <v>1108.7651116079674</v>
      </c>
      <c r="C250" s="32">
        <f t="shared" si="26"/>
        <v>11596679.75312566</v>
      </c>
      <c r="D250" s="32">
        <f t="shared" si="32"/>
        <v>33772.542978813872</v>
      </c>
      <c r="E250" s="33">
        <f t="shared" si="27"/>
        <v>1.7430437424831483E-2</v>
      </c>
      <c r="F250" s="34">
        <f t="shared" si="28"/>
        <v>0.1</v>
      </c>
      <c r="G250" s="29">
        <v>0</v>
      </c>
      <c r="H250" s="35">
        <f t="shared" si="29"/>
        <v>391.32940028047233</v>
      </c>
      <c r="I250" s="32">
        <f t="shared" si="30"/>
        <v>11960.856304467254</v>
      </c>
      <c r="J250" s="36">
        <f t="shared" si="31"/>
        <v>9171623.9995685089</v>
      </c>
      <c r="K250" s="36">
        <v>394960.49778577546</v>
      </c>
    </row>
    <row r="251" spans="1:11" x14ac:dyDescent="0.2">
      <c r="A251" s="2">
        <v>237</v>
      </c>
      <c r="B251" s="25">
        <f t="shared" si="25"/>
        <v>1107.1624599834222</v>
      </c>
      <c r="C251" s="32">
        <f t="shared" si="26"/>
        <v>11630403.378037494</v>
      </c>
      <c r="D251" s="32">
        <f t="shared" si="32"/>
        <v>33723.624911833555</v>
      </c>
      <c r="E251" s="33">
        <f t="shared" si="27"/>
        <v>1.7357808165168048E-2</v>
      </c>
      <c r="F251" s="34">
        <f t="shared" si="28"/>
        <v>0.1</v>
      </c>
      <c r="G251" s="29">
        <v>0</v>
      </c>
      <c r="H251" s="35">
        <f t="shared" si="29"/>
        <v>388.0818721057405</v>
      </c>
      <c r="I251" s="32">
        <f t="shared" si="30"/>
        <v>11861.596658207996</v>
      </c>
      <c r="J251" s="36">
        <f t="shared" si="31"/>
        <v>9183485.5962267164</v>
      </c>
      <c r="K251" s="36">
        <v>395811.32919440634</v>
      </c>
    </row>
    <row r="252" spans="1:11" x14ac:dyDescent="0.2">
      <c r="A252" s="2">
        <v>238</v>
      </c>
      <c r="B252" s="25">
        <f t="shared" si="25"/>
        <v>1105.5687607276989</v>
      </c>
      <c r="C252" s="32">
        <f t="shared" si="26"/>
        <v>11664078.358705973</v>
      </c>
      <c r="D252" s="32">
        <f t="shared" si="32"/>
        <v>33674.980668479577</v>
      </c>
      <c r="E252" s="33">
        <f t="shared" si="27"/>
        <v>1.7285781658958169E-2</v>
      </c>
      <c r="F252" s="34">
        <f t="shared" si="28"/>
        <v>0.1</v>
      </c>
      <c r="G252" s="29">
        <v>0</v>
      </c>
      <c r="H252" s="35">
        <f t="shared" si="29"/>
        <v>384.8612942169778</v>
      </c>
      <c r="I252" s="32">
        <f t="shared" si="30"/>
        <v>11763.160738705779</v>
      </c>
      <c r="J252" s="36">
        <f t="shared" si="31"/>
        <v>9195248.756965423</v>
      </c>
      <c r="K252" s="36">
        <v>396657.91706368315</v>
      </c>
    </row>
    <row r="253" spans="1:11" x14ac:dyDescent="0.2">
      <c r="A253" s="2">
        <v>239</v>
      </c>
      <c r="B253" s="25">
        <f t="shared" si="25"/>
        <v>1103.9839270715779</v>
      </c>
      <c r="C253" s="32">
        <f t="shared" si="26"/>
        <v>11697704.966295285</v>
      </c>
      <c r="D253" s="32">
        <f t="shared" si="32"/>
        <v>33626.607589311898</v>
      </c>
      <c r="E253" s="33">
        <f t="shared" si="27"/>
        <v>1.7214350433780237E-2</v>
      </c>
      <c r="F253" s="34">
        <f t="shared" si="28"/>
        <v>0.1</v>
      </c>
      <c r="G253" s="29">
        <v>0</v>
      </c>
      <c r="H253" s="35">
        <f t="shared" si="29"/>
        <v>381.66744296164762</v>
      </c>
      <c r="I253" s="32">
        <f t="shared" si="30"/>
        <v>11665.541710093459</v>
      </c>
      <c r="J253" s="36">
        <f t="shared" si="31"/>
        <v>9206914.2986755166</v>
      </c>
      <c r="K253" s="36">
        <v>397500.28255834669</v>
      </c>
    </row>
    <row r="254" spans="1:11" x14ac:dyDescent="0.2">
      <c r="A254" s="2">
        <v>240</v>
      </c>
      <c r="B254" s="25">
        <f t="shared" si="25"/>
        <v>1102.4078734402099</v>
      </c>
      <c r="C254" s="32">
        <f t="shared" si="26"/>
        <v>11731283.469346734</v>
      </c>
      <c r="D254" s="32">
        <f t="shared" si="32"/>
        <v>33578.503051448613</v>
      </c>
      <c r="E254" s="33">
        <f t="shared" si="27"/>
        <v>1.714350714021827E-2</v>
      </c>
      <c r="F254" s="34">
        <f t="shared" si="28"/>
        <v>0.1</v>
      </c>
      <c r="G254" s="29">
        <v>0</v>
      </c>
      <c r="H254" s="35">
        <f t="shared" si="29"/>
        <v>378.50009654324043</v>
      </c>
      <c r="I254" s="32">
        <f t="shared" si="30"/>
        <v>11568.732793232268</v>
      </c>
      <c r="J254" s="36">
        <f t="shared" si="31"/>
        <v>9218483.031468749</v>
      </c>
      <c r="K254" s="36">
        <v>398338.44673757826</v>
      </c>
    </row>
    <row r="255" spans="1:11" x14ac:dyDescent="0.2">
      <c r="A255" s="2">
        <v>241</v>
      </c>
      <c r="B255" s="25">
        <f t="shared" si="25"/>
        <v>1100.8405154318498</v>
      </c>
      <c r="C255" s="32">
        <f t="shared" si="26"/>
        <v>11764814.133814896</v>
      </c>
      <c r="D255" s="32">
        <f t="shared" si="32"/>
        <v>33530.664468161762</v>
      </c>
      <c r="E255" s="33">
        <f t="shared" si="27"/>
        <v>1.7073244549349095E-2</v>
      </c>
      <c r="F255" s="34">
        <f t="shared" si="28"/>
        <v>0.1</v>
      </c>
      <c r="G255" s="29">
        <v>0</v>
      </c>
      <c r="H255" s="35">
        <f t="shared" si="29"/>
        <v>375.35903500587091</v>
      </c>
      <c r="I255" s="32">
        <f t="shared" si="30"/>
        <v>11472.727265242185</v>
      </c>
      <c r="J255" s="36">
        <f t="shared" si="31"/>
        <v>9229955.7587339915</v>
      </c>
      <c r="K255" s="36">
        <v>399172.43055552593</v>
      </c>
    </row>
    <row r="256" spans="1:11" x14ac:dyDescent="0.2">
      <c r="A256" s="2">
        <v>242</v>
      </c>
      <c r="B256" s="25">
        <f t="shared" si="25"/>
        <v>1099.2817697970565</v>
      </c>
      <c r="C256" s="32">
        <f t="shared" si="26"/>
        <v>11798297.223102974</v>
      </c>
      <c r="D256" s="32">
        <f t="shared" si="32"/>
        <v>33483.089288078249</v>
      </c>
      <c r="E256" s="33">
        <f t="shared" si="27"/>
        <v>1.7003555550275079E-2</v>
      </c>
      <c r="F256" s="34">
        <f t="shared" si="28"/>
        <v>0.1</v>
      </c>
      <c r="G256" s="29">
        <v>0</v>
      </c>
      <c r="H256" s="35">
        <f t="shared" si="29"/>
        <v>372.2440402190033</v>
      </c>
      <c r="I256" s="32">
        <f t="shared" si="30"/>
        <v>11377.518459033954</v>
      </c>
      <c r="J256" s="36">
        <f t="shared" si="31"/>
        <v>9241333.2771930248</v>
      </c>
      <c r="K256" s="36">
        <v>400002.25486182864</v>
      </c>
    </row>
    <row r="257" spans="1:11" x14ac:dyDescent="0.2">
      <c r="A257" s="2">
        <v>243</v>
      </c>
      <c r="B257" s="25">
        <f t="shared" si="25"/>
        <v>1097.7315544183443</v>
      </c>
      <c r="C257" s="32">
        <f t="shared" si="26"/>
        <v>11831732.998097468</v>
      </c>
      <c r="D257" s="32">
        <f t="shared" si="32"/>
        <v>33435.774994494393</v>
      </c>
      <c r="E257" s="33">
        <f t="shared" si="27"/>
        <v>1.6934433147721136E-2</v>
      </c>
      <c r="F257" s="34">
        <f t="shared" si="28"/>
        <v>0.1</v>
      </c>
      <c r="G257" s="29">
        <v>0</v>
      </c>
      <c r="H257" s="35">
        <f t="shared" si="29"/>
        <v>369.15489586230331</v>
      </c>
      <c r="I257" s="32">
        <f t="shared" si="30"/>
        <v>11283.099762846712</v>
      </c>
      <c r="J257" s="36">
        <f t="shared" si="31"/>
        <v>9252616.3769558705</v>
      </c>
      <c r="K257" s="36">
        <v>400827.94040213723</v>
      </c>
    </row>
    <row r="258" spans="1:11" x14ac:dyDescent="0.2">
      <c r="A258" s="2">
        <v>244</v>
      </c>
      <c r="B258" s="25">
        <f t="shared" si="25"/>
        <v>1096.1897882902724</v>
      </c>
      <c r="C258" s="32">
        <f t="shared" si="26"/>
        <v>11865121.717202514</v>
      </c>
      <c r="D258" s="32">
        <f t="shared" si="32"/>
        <v>33388.719105046242</v>
      </c>
      <c r="E258" s="33">
        <f t="shared" si="27"/>
        <v>1.6865870459718647E-2</v>
      </c>
      <c r="F258" s="34">
        <f t="shared" si="28"/>
        <v>0.1</v>
      </c>
      <c r="G258" s="29">
        <v>0</v>
      </c>
      <c r="H258" s="35">
        <f t="shared" si="29"/>
        <v>366.09138741061582</v>
      </c>
      <c r="I258" s="32">
        <f t="shared" si="30"/>
        <v>11189.46461978853</v>
      </c>
      <c r="J258" s="36">
        <f t="shared" si="31"/>
        <v>9263805.8415756598</v>
      </c>
      <c r="K258" s="36">
        <v>401649.50781863328</v>
      </c>
    </row>
    <row r="259" spans="1:11" x14ac:dyDescent="0.2">
      <c r="A259" s="2">
        <v>245</v>
      </c>
      <c r="B259" s="25">
        <f t="shared" si="25"/>
        <v>1094.6563914999674</v>
      </c>
      <c r="C259" s="32">
        <f t="shared" si="26"/>
        <v>11898463.636373213</v>
      </c>
      <c r="D259" s="32">
        <f t="shared" si="32"/>
        <v>33341.919170698151</v>
      </c>
      <c r="E259" s="33">
        <f t="shared" si="27"/>
        <v>1.6797860715273567E-2</v>
      </c>
      <c r="F259" s="34">
        <f t="shared" si="28"/>
        <v>0.1</v>
      </c>
      <c r="G259" s="29">
        <v>0</v>
      </c>
      <c r="H259" s="35">
        <f t="shared" si="29"/>
        <v>363.05330211906721</v>
      </c>
      <c r="I259" s="32">
        <f t="shared" si="30"/>
        <v>11096.606527381304</v>
      </c>
      <c r="J259" s="36">
        <f t="shared" si="31"/>
        <v>9274902.4481030405</v>
      </c>
      <c r="K259" s="36">
        <v>402466.9776505449</v>
      </c>
    </row>
    <row r="260" spans="1:11" x14ac:dyDescent="0.2">
      <c r="A260" s="2">
        <v>246</v>
      </c>
      <c r="B260" s="25">
        <f t="shared" si="25"/>
        <v>1093.1312852080596</v>
      </c>
      <c r="C260" s="32">
        <f t="shared" si="26"/>
        <v>11931759.009148719</v>
      </c>
      <c r="D260" s="32">
        <f t="shared" si="32"/>
        <v>33295.372775506228</v>
      </c>
      <c r="E260" s="33">
        <f t="shared" si="27"/>
        <v>1.6730397252189513E-2</v>
      </c>
      <c r="F260" s="34">
        <f t="shared" si="28"/>
        <v>0.1</v>
      </c>
      <c r="G260" s="29">
        <v>0</v>
      </c>
      <c r="H260" s="35">
        <f t="shared" si="29"/>
        <v>360.04042900829131</v>
      </c>
      <c r="I260" s="32">
        <f t="shared" si="30"/>
        <v>11004.519037108972</v>
      </c>
      <c r="J260" s="36">
        <f t="shared" si="31"/>
        <v>9285906.9671401493</v>
      </c>
      <c r="K260" s="36">
        <v>403280.37033466052</v>
      </c>
    </row>
    <row r="261" spans="1:11" x14ac:dyDescent="0.2">
      <c r="A261" s="2">
        <v>247</v>
      </c>
      <c r="B261" s="25">
        <f t="shared" si="25"/>
        <v>1091.6143916300293</v>
      </c>
      <c r="C261" s="32">
        <f t="shared" si="26"/>
        <v>11965008.086684698</v>
      </c>
      <c r="D261" s="32">
        <f t="shared" si="32"/>
        <v>33249.07753597945</v>
      </c>
      <c r="E261" s="33">
        <f t="shared" si="27"/>
        <v>1.6663473514860333E-2</v>
      </c>
      <c r="F261" s="34">
        <f t="shared" si="28"/>
        <v>0.1</v>
      </c>
      <c r="G261" s="29">
        <v>0</v>
      </c>
      <c r="H261" s="35">
        <f t="shared" si="29"/>
        <v>357.05255884977794</v>
      </c>
      <c r="I261" s="32">
        <f t="shared" si="30"/>
        <v>10913.195753970098</v>
      </c>
      <c r="J261" s="36">
        <f t="shared" si="31"/>
        <v>9296820.1628941186</v>
      </c>
      <c r="K261" s="36">
        <v>404089.70620583958</v>
      </c>
    </row>
    <row r="262" spans="1:11" x14ac:dyDescent="0.2">
      <c r="A262" s="2">
        <v>248</v>
      </c>
      <c r="B262" s="25">
        <f t="shared" si="25"/>
        <v>1090.10563401795</v>
      </c>
      <c r="C262" s="32">
        <f t="shared" si="26"/>
        <v>11998211.117785025</v>
      </c>
      <c r="D262" s="32">
        <f t="shared" si="32"/>
        <v>33203.031100327149</v>
      </c>
      <c r="E262" s="33">
        <f t="shared" si="27"/>
        <v>1.6597083052153568E-2</v>
      </c>
      <c r="F262" s="34">
        <f t="shared" si="28"/>
        <v>0.1</v>
      </c>
      <c r="G262" s="29">
        <v>0</v>
      </c>
      <c r="H262" s="35">
        <f t="shared" si="29"/>
        <v>354.08948415134313</v>
      </c>
      <c r="I262" s="32">
        <f t="shared" si="30"/>
        <v>10822.63033603314</v>
      </c>
      <c r="J262" s="36">
        <f t="shared" si="31"/>
        <v>9307642.7932301518</v>
      </c>
      <c r="K262" s="36">
        <v>404895.00549752102</v>
      </c>
    </row>
    <row r="263" spans="1:11" x14ac:dyDescent="0.2">
      <c r="A263" s="2">
        <v>249</v>
      </c>
      <c r="B263" s="25">
        <f t="shared" si="25"/>
        <v>1088.6049366426159</v>
      </c>
      <c r="C263" s="32">
        <f t="shared" si="26"/>
        <v>12031368.348933043</v>
      </c>
      <c r="D263" s="32">
        <f t="shared" si="32"/>
        <v>33157.23114801757</v>
      </c>
      <c r="E263" s="33">
        <f t="shared" si="27"/>
        <v>1.6531219515359498E-2</v>
      </c>
      <c r="F263" s="34">
        <f t="shared" si="28"/>
        <v>0.1</v>
      </c>
      <c r="G263" s="29">
        <v>0</v>
      </c>
      <c r="H263" s="35">
        <f t="shared" si="29"/>
        <v>351.15099914271974</v>
      </c>
      <c r="I263" s="32">
        <f t="shared" si="30"/>
        <v>10732.816493996925</v>
      </c>
      <c r="J263" s="36">
        <f t="shared" si="31"/>
        <v>9318375.6097241491</v>
      </c>
      <c r="K263" s="36">
        <v>405696.28834222909</v>
      </c>
    </row>
    <row r="264" spans="1:11" x14ac:dyDescent="0.2">
      <c r="A264" s="2">
        <v>250</v>
      </c>
      <c r="B264" s="25">
        <f t="shared" si="25"/>
        <v>1087.1122247760534</v>
      </c>
      <c r="C264" s="32">
        <f t="shared" si="26"/>
        <v>12064480.024322443</v>
      </c>
      <c r="D264" s="32">
        <f t="shared" si="32"/>
        <v>33111.675389399752</v>
      </c>
      <c r="E264" s="33">
        <f t="shared" si="27"/>
        <v>1.6465876656106965E-2</v>
      </c>
      <c r="F264" s="34">
        <f t="shared" si="28"/>
        <v>0.1</v>
      </c>
      <c r="G264" s="29">
        <v>0</v>
      </c>
      <c r="H264" s="35">
        <f t="shared" si="29"/>
        <v>348.23689976126798</v>
      </c>
      <c r="I264" s="32">
        <f t="shared" si="30"/>
        <v>10643.747990752563</v>
      </c>
      <c r="J264" s="36">
        <f t="shared" si="31"/>
        <v>9329019.3577149007</v>
      </c>
      <c r="K264" s="36">
        <v>406493.57477207662</v>
      </c>
    </row>
    <row r="265" spans="1:11" x14ac:dyDescent="0.2">
      <c r="A265" s="2">
        <v>251</v>
      </c>
      <c r="B265" s="25">
        <f t="shared" si="25"/>
        <v>1085.6274246743924</v>
      </c>
      <c r="C265" s="32">
        <f t="shared" si="26"/>
        <v>12097546.385887381</v>
      </c>
      <c r="D265" s="32">
        <f t="shared" si="32"/>
        <v>33066.361564937979</v>
      </c>
      <c r="E265" s="33">
        <f t="shared" si="27"/>
        <v>1.6401048324468846E-2</v>
      </c>
      <c r="F265" s="34">
        <f t="shared" si="28"/>
        <v>0.1</v>
      </c>
      <c r="G265" s="29">
        <v>0</v>
      </c>
      <c r="H265" s="35">
        <f t="shared" si="29"/>
        <v>345.34698363780416</v>
      </c>
      <c r="I265" s="32">
        <f t="shared" si="30"/>
        <v>10555.418640951602</v>
      </c>
      <c r="J265" s="36">
        <f t="shared" si="31"/>
        <v>9339574.7763558514</v>
      </c>
      <c r="K265" s="36">
        <v>407286.88471926592</v>
      </c>
    </row>
    <row r="266" spans="1:11" x14ac:dyDescent="0.2">
      <c r="A266" s="2">
        <v>252</v>
      </c>
      <c r="B266" s="25">
        <f t="shared" si="25"/>
        <v>1084.1504635611027</v>
      </c>
      <c r="C266" s="32">
        <f t="shared" si="26"/>
        <v>12130567.673332261</v>
      </c>
      <c r="D266" s="32">
        <f t="shared" si="32"/>
        <v>33021.287444880232</v>
      </c>
      <c r="E266" s="33">
        <f t="shared" si="27"/>
        <v>1.6336728466967581E-2</v>
      </c>
      <c r="F266" s="34">
        <f t="shared" si="28"/>
        <v>0.1</v>
      </c>
      <c r="G266" s="29">
        <v>0</v>
      </c>
      <c r="H266" s="35">
        <f t="shared" si="29"/>
        <v>342.48105008254714</v>
      </c>
      <c r="I266" s="32">
        <f t="shared" si="30"/>
        <v>10467.82231057625</v>
      </c>
      <c r="J266" s="36">
        <f t="shared" si="31"/>
        <v>9350042.5986664277</v>
      </c>
      <c r="K266" s="36">
        <v>408076.23801658693</v>
      </c>
    </row>
    <row r="267" spans="1:11" x14ac:dyDescent="0.2">
      <c r="A267" s="2">
        <v>253</v>
      </c>
      <c r="B267" s="25">
        <f t="shared" si="25"/>
        <v>1082.6812696105781</v>
      </c>
      <c r="C267" s="32">
        <f t="shared" si="26"/>
        <v>12163544.124160701</v>
      </c>
      <c r="D267" s="32">
        <f t="shared" si="32"/>
        <v>32976.450828440487</v>
      </c>
      <c r="E267" s="33">
        <f t="shared" si="27"/>
        <v>1.6272911124715655E-2</v>
      </c>
      <c r="F267" s="34">
        <f t="shared" si="28"/>
        <v>0.1</v>
      </c>
      <c r="G267" s="29">
        <v>0</v>
      </c>
      <c r="H267" s="35">
        <f t="shared" si="29"/>
        <v>339.63890007118164</v>
      </c>
      <c r="I267" s="32">
        <f t="shared" si="30"/>
        <v>10380.952916512504</v>
      </c>
      <c r="J267" s="36">
        <f t="shared" si="31"/>
        <v>9360423.5515829399</v>
      </c>
      <c r="K267" s="36">
        <v>408861.65439791325</v>
      </c>
    </row>
    <row r="268" spans="1:11" x14ac:dyDescent="0.2">
      <c r="A268" s="2">
        <v>254</v>
      </c>
      <c r="B268" s="25">
        <f t="shared" si="25"/>
        <v>1081.2197719320604</v>
      </c>
      <c r="C268" s="32">
        <f t="shared" si="26"/>
        <v>12196475.973704578</v>
      </c>
      <c r="D268" s="32">
        <f t="shared" si="32"/>
        <v>32931.849543876946</v>
      </c>
      <c r="E268" s="33">
        <f t="shared" si="27"/>
        <v>1.6209590431586852E-2</v>
      </c>
      <c r="F268" s="34">
        <f t="shared" si="28"/>
        <v>0.1</v>
      </c>
      <c r="G268" s="29">
        <v>0</v>
      </c>
      <c r="H268" s="35">
        <f t="shared" si="29"/>
        <v>336.82033623103683</v>
      </c>
      <c r="I268" s="32">
        <f t="shared" si="30"/>
        <v>10294.804426128898</v>
      </c>
      <c r="J268" s="36">
        <f t="shared" si="31"/>
        <v>9370718.356009068</v>
      </c>
      <c r="K268" s="36">
        <v>409643.15349869529</v>
      </c>
    </row>
    <row r="269" spans="1:11" x14ac:dyDescent="0.2">
      <c r="A269" s="2">
        <v>255</v>
      </c>
      <c r="B269" s="25">
        <f t="shared" si="25"/>
        <v>1079.7659005539008</v>
      </c>
      <c r="C269" s="32">
        <f t="shared" si="26"/>
        <v>12229363.455151925</v>
      </c>
      <c r="D269" s="32">
        <f t="shared" si="32"/>
        <v>32887.481447346509</v>
      </c>
      <c r="E269" s="33">
        <f t="shared" si="27"/>
        <v>1.6146760612382381E-2</v>
      </c>
      <c r="F269" s="34">
        <f t="shared" si="28"/>
        <v>0.1</v>
      </c>
      <c r="G269" s="29">
        <v>0</v>
      </c>
      <c r="H269" s="35">
        <f t="shared" si="29"/>
        <v>334.02516282738003</v>
      </c>
      <c r="I269" s="32">
        <f t="shared" si="30"/>
        <v>10209.370856856476</v>
      </c>
      <c r="J269" s="36">
        <f t="shared" si="31"/>
        <v>9380927.7268659249</v>
      </c>
      <c r="K269" s="36">
        <v>410420.7548564513</v>
      </c>
    </row>
    <row r="270" spans="1:11" x14ac:dyDescent="0.2">
      <c r="A270" s="2">
        <v>256</v>
      </c>
      <c r="B270" s="25">
        <f t="shared" si="25"/>
        <v>1078.3195864081385</v>
      </c>
      <c r="C270" s="32">
        <f t="shared" si="26"/>
        <v>12262206.799574919</v>
      </c>
      <c r="D270" s="32">
        <f t="shared" si="32"/>
        <v>32843.344422994182</v>
      </c>
      <c r="E270" s="33">
        <f t="shared" si="27"/>
        <v>1.608441598113584E-2</v>
      </c>
      <c r="F270" s="34">
        <f t="shared" si="28"/>
        <v>0.1</v>
      </c>
      <c r="G270" s="29">
        <v>0</v>
      </c>
      <c r="H270" s="35">
        <f t="shared" si="29"/>
        <v>331.25318574982379</v>
      </c>
      <c r="I270" s="32">
        <f t="shared" si="30"/>
        <v>10124.646275774181</v>
      </c>
      <c r="J270" s="36">
        <f t="shared" si="31"/>
        <v>9391052.3731416985</v>
      </c>
      <c r="K270" s="36">
        <v>411194.47791125567</v>
      </c>
    </row>
    <row r="271" spans="1:11" x14ac:dyDescent="0.2">
      <c r="A271" s="2">
        <v>257</v>
      </c>
      <c r="B271" s="25">
        <f t="shared" si="25"/>
        <v>1076.8807613154049</v>
      </c>
      <c r="C271" s="32">
        <f t="shared" si="26"/>
        <v>12295006.235956926</v>
      </c>
      <c r="D271" s="32">
        <f t="shared" si="32"/>
        <v>32799.436382006854</v>
      </c>
      <c r="E271" s="33">
        <f t="shared" si="27"/>
        <v>1.6022550939328951E-2</v>
      </c>
      <c r="F271" s="34">
        <f t="shared" si="28"/>
        <v>0.1</v>
      </c>
      <c r="G271" s="29">
        <v>0</v>
      </c>
      <c r="H271" s="35">
        <f t="shared" si="29"/>
        <v>328.50421249884596</v>
      </c>
      <c r="I271" s="32">
        <f t="shared" si="30"/>
        <v>10040.62479919651</v>
      </c>
      <c r="J271" s="36">
        <f t="shared" si="31"/>
        <v>9401092.9979408942</v>
      </c>
      <c r="K271" s="36">
        <v>411964.34200622514</v>
      </c>
    </row>
    <row r="272" spans="1:11" x14ac:dyDescent="0.2">
      <c r="A272" s="2">
        <v>258</v>
      </c>
      <c r="B272" s="25">
        <f t="shared" ref="B272:B335" si="33">$C$4*(1+($C$6*($C$5/12)*A272))^(-1/$C$6)</f>
        <v>1075.449357970132</v>
      </c>
      <c r="C272" s="32">
        <f t="shared" ref="C272:C335" si="34">(($C$4^$C$6)/((1-$C$6)*($C$5/12)))*(($C$4^(1-$C$6))-(B272^(1-$C$6)))*30.4375</f>
        <v>12327761.991219504</v>
      </c>
      <c r="D272" s="32">
        <f t="shared" si="32"/>
        <v>32755.755262577906</v>
      </c>
      <c r="E272" s="33">
        <f t="shared" ref="E272:E335" si="35">-LN(B272/B271)*12</f>
        <v>1.5961159974246176E-2</v>
      </c>
      <c r="F272" s="34">
        <f t="shared" ref="F272:F335" si="36">IF(E272&gt;0.1,E272,0.1)</f>
        <v>0.1</v>
      </c>
      <c r="G272" s="29">
        <v>0</v>
      </c>
      <c r="H272" s="35">
        <f t="shared" ref="H272:H335" si="37">H271*EXP(-F272/12)</f>
        <v>325.77805217242155</v>
      </c>
      <c r="I272" s="32">
        <f t="shared" ref="I272:I335" si="38">IF(G272=0,((H271-H272)/(F272/12)*30.4375),D272)</f>
        <v>9957.3005922651428</v>
      </c>
      <c r="J272" s="36">
        <f t="shared" ref="J272:J335" si="39">I272+J271</f>
        <v>9411050.2985331602</v>
      </c>
      <c r="K272" s="36">
        <v>412730.36638800212</v>
      </c>
    </row>
    <row r="273" spans="1:11" x14ac:dyDescent="0.2">
      <c r="A273" s="2">
        <v>259</v>
      </c>
      <c r="B273" s="25">
        <f t="shared" si="33"/>
        <v>1074.0253099260619</v>
      </c>
      <c r="C273" s="32">
        <f t="shared" si="34"/>
        <v>12360474.290248716</v>
      </c>
      <c r="D273" s="32">
        <f t="shared" ref="D273:D336" si="40">C273-C272</f>
        <v>32712.299029212445</v>
      </c>
      <c r="E273" s="33">
        <f t="shared" si="35"/>
        <v>1.5900237657358804E-2</v>
      </c>
      <c r="F273" s="34">
        <f t="shared" si="36"/>
        <v>0.1</v>
      </c>
      <c r="G273" s="29">
        <v>0</v>
      </c>
      <c r="H273" s="35">
        <f t="shared" si="37"/>
        <v>323.07451545276564</v>
      </c>
      <c r="I273" s="32">
        <f t="shared" si="38"/>
        <v>9874.6678685432289</v>
      </c>
      <c r="J273" s="36">
        <f t="shared" si="39"/>
        <v>9420924.9664017037</v>
      </c>
      <c r="K273" s="36">
        <v>413492.5702072361</v>
      </c>
    </row>
    <row r="274" spans="1:11" x14ac:dyDescent="0.2">
      <c r="A274" s="2">
        <v>260</v>
      </c>
      <c r="B274" s="25">
        <f t="shared" si="33"/>
        <v>1072.6085515820519</v>
      </c>
      <c r="C274" s="32">
        <f t="shared" si="34"/>
        <v>12393143.355921058</v>
      </c>
      <c r="D274" s="32">
        <f t="shared" si="40"/>
        <v>32669.065672341734</v>
      </c>
      <c r="E274" s="33">
        <f t="shared" si="35"/>
        <v>1.5839778642705159E-2</v>
      </c>
      <c r="F274" s="34">
        <f t="shared" si="36"/>
        <v>0.1</v>
      </c>
      <c r="G274" s="29">
        <v>0</v>
      </c>
      <c r="H274" s="35">
        <f t="shared" si="37"/>
        <v>320.39341459318621</v>
      </c>
      <c r="I274" s="32">
        <f t="shared" si="38"/>
        <v>9792.7208896138709</v>
      </c>
      <c r="J274" s="36">
        <f t="shared" si="39"/>
        <v>9430717.6872913167</v>
      </c>
      <c r="K274" s="36">
        <v>414250.97251906223</v>
      </c>
    </row>
    <row r="275" spans="1:11" x14ac:dyDescent="0.2">
      <c r="A275" s="2">
        <v>261</v>
      </c>
      <c r="B275" s="25">
        <f t="shared" si="33"/>
        <v>1071.1990181681704</v>
      </c>
      <c r="C275" s="32">
        <f t="shared" si="34"/>
        <v>12425769.409128923</v>
      </c>
      <c r="D275" s="32">
        <f t="shared" si="40"/>
        <v>32626.053207864985</v>
      </c>
      <c r="E275" s="33">
        <f t="shared" si="35"/>
        <v>1.5779777665288264E-2</v>
      </c>
      <c r="F275" s="34">
        <f t="shared" si="36"/>
        <v>0.1</v>
      </c>
      <c r="G275" s="29">
        <v>0</v>
      </c>
      <c r="H275" s="35">
        <f t="shared" si="37"/>
        <v>317.73456340504606</v>
      </c>
      <c r="I275" s="32">
        <f t="shared" si="38"/>
        <v>9711.4539646818885</v>
      </c>
      <c r="J275" s="36">
        <f t="shared" si="39"/>
        <v>9440429.141255999</v>
      </c>
      <c r="K275" s="36">
        <v>415005.59228357777</v>
      </c>
    </row>
    <row r="276" spans="1:11" x14ac:dyDescent="0.2">
      <c r="A276" s="2">
        <v>262</v>
      </c>
      <c r="B276" s="25">
        <f t="shared" si="33"/>
        <v>1069.7966457320654</v>
      </c>
      <c r="C276" s="32">
        <f t="shared" si="34"/>
        <v>12458352.66880586</v>
      </c>
      <c r="D276" s="32">
        <f t="shared" si="40"/>
        <v>32583.259676937014</v>
      </c>
      <c r="E276" s="33">
        <f t="shared" si="35"/>
        <v>1.5720229539639082E-2</v>
      </c>
      <c r="F276" s="34">
        <f t="shared" si="36"/>
        <v>0.1</v>
      </c>
      <c r="G276" s="29">
        <v>0</v>
      </c>
      <c r="H276" s="35">
        <f t="shared" si="37"/>
        <v>315.09777724483308</v>
      </c>
      <c r="I276" s="32">
        <f t="shared" si="38"/>
        <v>9630.8614501779011</v>
      </c>
      <c r="J276" s="36">
        <f t="shared" si="39"/>
        <v>9450060.0027061775</v>
      </c>
      <c r="K276" s="36">
        <v>415756.44836631621</v>
      </c>
    </row>
    <row r="277" spans="1:11" x14ac:dyDescent="0.2">
      <c r="A277" s="2">
        <v>263</v>
      </c>
      <c r="B277" s="25">
        <f t="shared" si="33"/>
        <v>1068.4013711256143</v>
      </c>
      <c r="C277" s="32">
        <f t="shared" si="34"/>
        <v>12490893.351951024</v>
      </c>
      <c r="D277" s="32">
        <f t="shared" si="40"/>
        <v>32540.683145163581</v>
      </c>
      <c r="E277" s="33">
        <f t="shared" si="35"/>
        <v>1.5661129158233058E-2</v>
      </c>
      <c r="F277" s="34">
        <f t="shared" si="36"/>
        <v>0.1</v>
      </c>
      <c r="G277" s="29">
        <v>0</v>
      </c>
      <c r="H277" s="35">
        <f t="shared" si="37"/>
        <v>312.48287300133757</v>
      </c>
      <c r="I277" s="32">
        <f t="shared" si="38"/>
        <v>9550.9377493673728</v>
      </c>
      <c r="J277" s="36">
        <f t="shared" si="39"/>
        <v>9459610.9404555447</v>
      </c>
      <c r="K277" s="36">
        <v>416503.55953871866</v>
      </c>
    </row>
    <row r="278" spans="1:11" x14ac:dyDescent="0.2">
      <c r="A278" s="2">
        <v>264</v>
      </c>
      <c r="B278" s="25">
        <f t="shared" si="33"/>
        <v>1067.0131319918396</v>
      </c>
      <c r="C278" s="32">
        <f t="shared" si="34"/>
        <v>12523391.673653591</v>
      </c>
      <c r="D278" s="32">
        <f t="shared" si="40"/>
        <v>32498.32170256786</v>
      </c>
      <c r="E278" s="33">
        <f t="shared" si="35"/>
        <v>1.560247149004958E-2</v>
      </c>
      <c r="F278" s="34">
        <f t="shared" si="36"/>
        <v>0.1</v>
      </c>
      <c r="G278" s="29">
        <v>0</v>
      </c>
      <c r="H278" s="35">
        <f t="shared" si="37"/>
        <v>309.88966908293617</v>
      </c>
      <c r="I278" s="32">
        <f t="shared" si="38"/>
        <v>9471.6773119611134</v>
      </c>
      <c r="J278" s="36">
        <f t="shared" si="39"/>
        <v>9469082.6177675053</v>
      </c>
      <c r="K278" s="36">
        <v>417246.94447860343</v>
      </c>
    </row>
    <row r="279" spans="1:11" x14ac:dyDescent="0.2">
      <c r="A279" s="2">
        <v>265</v>
      </c>
      <c r="B279" s="25">
        <f t="shared" si="33"/>
        <v>1065.6318667520775</v>
      </c>
      <c r="C279" s="32">
        <f t="shared" si="34"/>
        <v>12555847.847116705</v>
      </c>
      <c r="D279" s="32">
        <f t="shared" si="40"/>
        <v>32456.173463113606</v>
      </c>
      <c r="E279" s="33">
        <f t="shared" si="35"/>
        <v>1.5544251579228889E-2</v>
      </c>
      <c r="F279" s="34">
        <f t="shared" si="36"/>
        <v>0.1</v>
      </c>
      <c r="G279" s="29">
        <v>0</v>
      </c>
      <c r="H279" s="35">
        <f t="shared" si="37"/>
        <v>307.3179854049813</v>
      </c>
      <c r="I279" s="32">
        <f t="shared" si="38"/>
        <v>9393.074633730148</v>
      </c>
      <c r="J279" s="36">
        <f t="shared" si="39"/>
        <v>9478475.6924012359</v>
      </c>
      <c r="K279" s="36">
        <v>417986.62177063263</v>
      </c>
    </row>
    <row r="280" spans="1:11" x14ac:dyDescent="0.2">
      <c r="A280" s="2">
        <v>266</v>
      </c>
      <c r="B280" s="25">
        <f t="shared" si="33"/>
        <v>1064.2575145934147</v>
      </c>
      <c r="C280" s="32">
        <f t="shared" si="34"/>
        <v>12588262.083680844</v>
      </c>
      <c r="D280" s="32">
        <f t="shared" si="40"/>
        <v>32414.236564138904</v>
      </c>
      <c r="E280" s="33">
        <f t="shared" si="35"/>
        <v>1.5486464543529005E-2</v>
      </c>
      <c r="F280" s="34">
        <f t="shared" si="36"/>
        <v>0.1</v>
      </c>
      <c r="G280" s="29">
        <v>0</v>
      </c>
      <c r="H280" s="35">
        <f t="shared" si="37"/>
        <v>304.7676433772952</v>
      </c>
      <c r="I280" s="32">
        <f t="shared" si="38"/>
        <v>9315.1242561234776</v>
      </c>
      <c r="J280" s="36">
        <f t="shared" si="39"/>
        <v>9487790.8166573588</v>
      </c>
      <c r="K280" s="36">
        <v>418722.60990677716</v>
      </c>
    </row>
    <row r="281" spans="1:11" x14ac:dyDescent="0.2">
      <c r="A281" s="2">
        <v>267</v>
      </c>
      <c r="B281" s="25">
        <f t="shared" si="33"/>
        <v>1062.8900154563637</v>
      </c>
      <c r="C281" s="32">
        <f t="shared" si="34"/>
        <v>12620634.592846954</v>
      </c>
      <c r="D281" s="32">
        <f t="shared" si="40"/>
        <v>32372.509166110307</v>
      </c>
      <c r="E281" s="33">
        <f t="shared" si="35"/>
        <v>1.5429105573081574E-2</v>
      </c>
      <c r="F281" s="34">
        <f t="shared" si="36"/>
        <v>0.1</v>
      </c>
      <c r="G281" s="29">
        <v>0</v>
      </c>
      <c r="H281" s="35">
        <f t="shared" si="37"/>
        <v>302.23846589176759</v>
      </c>
      <c r="I281" s="32">
        <f t="shared" si="38"/>
        <v>9237.8207658896008</v>
      </c>
      <c r="J281" s="36">
        <f t="shared" si="39"/>
        <v>9497028.637423249</v>
      </c>
      <c r="K281" s="36">
        <v>419454.92728677869</v>
      </c>
    </row>
    <row r="282" spans="1:11" x14ac:dyDescent="0.2">
      <c r="A282" s="2">
        <v>268</v>
      </c>
      <c r="B282" s="25">
        <f t="shared" si="33"/>
        <v>1061.5293100227839</v>
      </c>
      <c r="C282" s="32">
        <f t="shared" si="34"/>
        <v>12652965.582299294</v>
      </c>
      <c r="D282" s="32">
        <f t="shared" si="40"/>
        <v>32330.989452339709</v>
      </c>
      <c r="E282" s="33">
        <f t="shared" si="35"/>
        <v>1.5372169929013064E-2</v>
      </c>
      <c r="F282" s="34">
        <f t="shared" si="36"/>
        <v>0.1</v>
      </c>
      <c r="G282" s="29">
        <v>0</v>
      </c>
      <c r="H282" s="35">
        <f t="shared" si="37"/>
        <v>299.73027731005675</v>
      </c>
      <c r="I282" s="32">
        <f t="shared" si="38"/>
        <v>9161.1587946988438</v>
      </c>
      <c r="J282" s="36">
        <f t="shared" si="39"/>
        <v>9506189.7962179482</v>
      </c>
      <c r="K282" s="36">
        <v>420183.59221860993</v>
      </c>
    </row>
    <row r="283" spans="1:11" x14ac:dyDescent="0.2">
      <c r="A283" s="2">
        <v>269</v>
      </c>
      <c r="B283" s="25">
        <f t="shared" si="33"/>
        <v>1060.1753397040418</v>
      </c>
      <c r="C283" s="32">
        <f t="shared" si="34"/>
        <v>12685255.257927699</v>
      </c>
      <c r="D283" s="32">
        <f t="shared" si="40"/>
        <v>32289.675628405064</v>
      </c>
      <c r="E283" s="33">
        <f t="shared" si="35"/>
        <v>1.5315652942128773E-2</v>
      </c>
      <c r="F283" s="34">
        <f t="shared" si="36"/>
        <v>0.1</v>
      </c>
      <c r="G283" s="29">
        <v>0</v>
      </c>
      <c r="H283" s="35">
        <f t="shared" si="37"/>
        <v>297.24290345139201</v>
      </c>
      <c r="I283" s="32">
        <f t="shared" si="38"/>
        <v>9085.13301877296</v>
      </c>
      <c r="J283" s="36">
        <f t="shared" si="39"/>
        <v>9515274.9292367212</v>
      </c>
      <c r="K283" s="36">
        <v>420908.62291893212</v>
      </c>
    </row>
    <row r="284" spans="1:11" x14ac:dyDescent="0.2">
      <c r="A284" s="2">
        <v>270</v>
      </c>
      <c r="B284" s="25">
        <f t="shared" si="33"/>
        <v>1058.8280466294016</v>
      </c>
      <c r="C284" s="32">
        <f t="shared" si="34"/>
        <v>12717503.823849736</v>
      </c>
      <c r="D284" s="32">
        <f t="shared" si="40"/>
        <v>32248.565922036767</v>
      </c>
      <c r="E284" s="33">
        <f t="shared" si="35"/>
        <v>1.5259550011654282E-2</v>
      </c>
      <c r="F284" s="34">
        <f t="shared" si="36"/>
        <v>0.1</v>
      </c>
      <c r="G284" s="29">
        <v>0</v>
      </c>
      <c r="H284" s="35">
        <f t="shared" si="37"/>
        <v>294.77617158047804</v>
      </c>
      <c r="I284" s="32">
        <f t="shared" si="38"/>
        <v>9009.7381585132935</v>
      </c>
      <c r="J284" s="36">
        <f t="shared" si="39"/>
        <v>9524284.6673952341</v>
      </c>
      <c r="K284" s="36">
        <v>421630.03751355049</v>
      </c>
    </row>
    <row r="285" spans="1:11" x14ac:dyDescent="0.2">
      <c r="A285" s="2">
        <v>271</v>
      </c>
      <c r="B285" s="25">
        <f t="shared" si="33"/>
        <v>1057.4873736346412</v>
      </c>
      <c r="C285" s="32">
        <f t="shared" si="34"/>
        <v>12749711.482432257</v>
      </c>
      <c r="D285" s="32">
        <f t="shared" si="40"/>
        <v>32207.658582521603</v>
      </c>
      <c r="E285" s="33">
        <f t="shared" si="35"/>
        <v>1.5203856603987648E-2</v>
      </c>
      <c r="F285" s="34">
        <f t="shared" si="36"/>
        <v>0.1</v>
      </c>
      <c r="G285" s="29">
        <v>0</v>
      </c>
      <c r="H285" s="35">
        <f t="shared" si="37"/>
        <v>292.32991039549916</v>
      </c>
      <c r="I285" s="32">
        <f t="shared" si="38"/>
        <v>8934.9689781353591</v>
      </c>
      <c r="J285" s="36">
        <f t="shared" si="39"/>
        <v>9533219.636373369</v>
      </c>
      <c r="K285" s="36">
        <v>422347.85403786751</v>
      </c>
    </row>
    <row r="286" spans="1:11" x14ac:dyDescent="0.2">
      <c r="A286" s="2">
        <v>272</v>
      </c>
      <c r="B286" s="25">
        <f t="shared" si="33"/>
        <v>1056.1532642508912</v>
      </c>
      <c r="C286" s="32">
        <f t="shared" si="34"/>
        <v>12781878.434312832</v>
      </c>
      <c r="D286" s="32">
        <f t="shared" si="40"/>
        <v>32166.951880574226</v>
      </c>
      <c r="E286" s="33">
        <f t="shared" si="35"/>
        <v>1.5148568251469079E-2</v>
      </c>
      <c r="F286" s="34">
        <f t="shared" si="36"/>
        <v>0.1</v>
      </c>
      <c r="G286" s="29">
        <v>0</v>
      </c>
      <c r="H286" s="35">
        <f t="shared" si="37"/>
        <v>289.90395001622329</v>
      </c>
      <c r="I286" s="32">
        <f t="shared" si="38"/>
        <v>8860.8202853050934</v>
      </c>
      <c r="J286" s="36">
        <f t="shared" si="39"/>
        <v>9542080.4566586744</v>
      </c>
      <c r="K286" s="36">
        <v>423062.09043733362</v>
      </c>
    </row>
    <row r="287" spans="1:11" x14ac:dyDescent="0.2">
      <c r="A287" s="2">
        <v>273</v>
      </c>
      <c r="B287" s="25">
        <f t="shared" si="33"/>
        <v>1054.8256626936895</v>
      </c>
      <c r="C287" s="32">
        <f t="shared" si="34"/>
        <v>12814004.878420614</v>
      </c>
      <c r="D287" s="32">
        <f t="shared" si="40"/>
        <v>32126.444107782096</v>
      </c>
      <c r="E287" s="33">
        <f t="shared" si="35"/>
        <v>1.5093680551181311E-2</v>
      </c>
      <c r="F287" s="34">
        <f t="shared" si="36"/>
        <v>0.1</v>
      </c>
      <c r="G287" s="29">
        <v>0</v>
      </c>
      <c r="H287" s="35">
        <f t="shared" si="37"/>
        <v>287.49812197220473</v>
      </c>
      <c r="I287" s="32">
        <f t="shared" si="38"/>
        <v>8787.2869307778001</v>
      </c>
      <c r="J287" s="36">
        <f t="shared" si="39"/>
        <v>9550867.7435894515</v>
      </c>
      <c r="K287" s="36">
        <v>423772.76456789608</v>
      </c>
    </row>
    <row r="288" spans="1:11" x14ac:dyDescent="0.2">
      <c r="A288" s="2">
        <v>274</v>
      </c>
      <c r="B288" s="25">
        <f t="shared" si="33"/>
        <v>1053.5045138522457</v>
      </c>
      <c r="C288" s="32">
        <f t="shared" si="34"/>
        <v>12846091.011997247</v>
      </c>
      <c r="D288" s="32">
        <f t="shared" si="40"/>
        <v>32086.133576633409</v>
      </c>
      <c r="E288" s="33">
        <f t="shared" si="35"/>
        <v>1.5039189163810134E-2</v>
      </c>
      <c r="F288" s="34">
        <f t="shared" si="36"/>
        <v>0.1</v>
      </c>
      <c r="G288" s="29">
        <v>0</v>
      </c>
      <c r="H288" s="35">
        <f t="shared" si="37"/>
        <v>285.11225919108466</v>
      </c>
      <c r="I288" s="32">
        <f t="shared" si="38"/>
        <v>8714.3638080410474</v>
      </c>
      <c r="J288" s="36">
        <f t="shared" si="39"/>
        <v>9559582.107397493</v>
      </c>
      <c r="K288" s="36">
        <v>424479.89419644512</v>
      </c>
    </row>
    <row r="289" spans="1:11" x14ac:dyDescent="0.2">
      <c r="A289" s="2">
        <v>275</v>
      </c>
      <c r="B289" s="25">
        <f t="shared" si="33"/>
        <v>1052.1897632789153</v>
      </c>
      <c r="C289" s="32">
        <f t="shared" si="34"/>
        <v>12878137.030616947</v>
      </c>
      <c r="D289" s="32">
        <f t="shared" si="40"/>
        <v>32046.018619699404</v>
      </c>
      <c r="E289" s="33">
        <f t="shared" si="35"/>
        <v>1.4985089812444976E-2</v>
      </c>
      <c r="F289" s="34">
        <f t="shared" si="36"/>
        <v>0.1</v>
      </c>
      <c r="G289" s="29">
        <v>0</v>
      </c>
      <c r="H289" s="35">
        <f t="shared" si="37"/>
        <v>282.74619598698888</v>
      </c>
      <c r="I289" s="32">
        <f t="shared" si="38"/>
        <v>8642.04585295984</v>
      </c>
      <c r="J289" s="36">
        <f t="shared" si="39"/>
        <v>9568224.1532504521</v>
      </c>
      <c r="K289" s="36">
        <v>425183.49700125831</v>
      </c>
    </row>
    <row r="290" spans="1:11" x14ac:dyDescent="0.2">
      <c r="A290" s="2">
        <v>276</v>
      </c>
      <c r="B290" s="25">
        <f t="shared" si="33"/>
        <v>1050.8813571788703</v>
      </c>
      <c r="C290" s="32">
        <f t="shared" si="34"/>
        <v>12910143.1282066</v>
      </c>
      <c r="D290" s="32">
        <f t="shared" si="40"/>
        <v>32006.097589652985</v>
      </c>
      <c r="E290" s="33">
        <f t="shared" si="35"/>
        <v>1.4931378281532931E-2</v>
      </c>
      <c r="F290" s="34">
        <f t="shared" si="36"/>
        <v>0.1</v>
      </c>
      <c r="G290" s="29">
        <v>0</v>
      </c>
      <c r="H290" s="35">
        <f t="shared" si="37"/>
        <v>280.39976804902182</v>
      </c>
      <c r="I290" s="32">
        <f t="shared" si="38"/>
        <v>8570.3280434247026</v>
      </c>
      <c r="J290" s="36">
        <f t="shared" si="39"/>
        <v>9576794.4812938776</v>
      </c>
      <c r="K290" s="36">
        <v>425883.59057244239</v>
      </c>
    </row>
    <row r="291" spans="1:11" x14ac:dyDescent="0.2">
      <c r="A291" s="2">
        <v>277</v>
      </c>
      <c r="B291" s="25">
        <f t="shared" si="33"/>
        <v>1049.5792423999721</v>
      </c>
      <c r="C291" s="32">
        <f t="shared" si="34"/>
        <v>12942109.497065667</v>
      </c>
      <c r="D291" s="32">
        <f t="shared" si="40"/>
        <v>31966.368859067559</v>
      </c>
      <c r="E291" s="33">
        <f t="shared" si="35"/>
        <v>1.4878050415720842E-2</v>
      </c>
      <c r="F291" s="34">
        <f t="shared" si="36"/>
        <v>0.1</v>
      </c>
      <c r="G291" s="29">
        <v>0</v>
      </c>
      <c r="H291" s="35">
        <f t="shared" si="37"/>
        <v>278.0728124298559</v>
      </c>
      <c r="I291" s="32">
        <f t="shared" si="38"/>
        <v>8499.2053990035038</v>
      </c>
      <c r="J291" s="36">
        <f t="shared" si="39"/>
        <v>9585293.6866928805</v>
      </c>
      <c r="K291" s="36">
        <v>426580.19241237314</v>
      </c>
    </row>
    <row r="292" spans="1:11" x14ac:dyDescent="0.2">
      <c r="A292" s="2">
        <v>278</v>
      </c>
      <c r="B292" s="25">
        <f t="shared" si="33"/>
        <v>1048.283366422834</v>
      </c>
      <c r="C292" s="32">
        <f t="shared" si="34"/>
        <v>12974036.32788532</v>
      </c>
      <c r="D292" s="32">
        <f t="shared" si="40"/>
        <v>31926.830819653347</v>
      </c>
      <c r="E292" s="33">
        <f t="shared" si="35"/>
        <v>1.4825102118816165E-2</v>
      </c>
      <c r="F292" s="34">
        <f t="shared" si="36"/>
        <v>0.1</v>
      </c>
      <c r="G292" s="29">
        <v>0</v>
      </c>
      <c r="H292" s="35">
        <f t="shared" si="37"/>
        <v>275.76516753441581</v>
      </c>
      <c r="I292" s="32">
        <f t="shared" si="38"/>
        <v>8428.6729805949344</v>
      </c>
      <c r="J292" s="36">
        <f t="shared" si="39"/>
        <v>9593722.3596734758</v>
      </c>
      <c r="K292" s="36">
        <v>427273.31993613282</v>
      </c>
    </row>
    <row r="293" spans="1:11" x14ac:dyDescent="0.2">
      <c r="A293" s="2">
        <v>279</v>
      </c>
      <c r="B293" s="25">
        <f t="shared" si="33"/>
        <v>1046.9936773510719</v>
      </c>
      <c r="C293" s="32">
        <f t="shared" si="34"/>
        <v>13005923.809767762</v>
      </c>
      <c r="D293" s="32">
        <f t="shared" si="40"/>
        <v>31887.481882441789</v>
      </c>
      <c r="E293" s="33">
        <f t="shared" si="35"/>
        <v>1.4772529352733241E-2</v>
      </c>
      <c r="F293" s="34">
        <f t="shared" si="36"/>
        <v>0.1</v>
      </c>
      <c r="G293" s="29">
        <v>0</v>
      </c>
      <c r="H293" s="35">
        <f t="shared" si="37"/>
        <v>273.47667310865637</v>
      </c>
      <c r="I293" s="32">
        <f t="shared" si="38"/>
        <v>8358.725890086349</v>
      </c>
      <c r="J293" s="36">
        <f t="shared" si="39"/>
        <v>9602081.0855635628</v>
      </c>
      <c r="K293" s="36">
        <v>427962.99047194561</v>
      </c>
    </row>
    <row r="294" spans="1:11" x14ac:dyDescent="0.2">
      <c r="A294" s="2">
        <v>280</v>
      </c>
      <c r="B294" s="25">
        <f t="shared" si="33"/>
        <v>1045.7101239017422</v>
      </c>
      <c r="C294" s="32">
        <f t="shared" si="34"/>
        <v>13037772.13024489</v>
      </c>
      <c r="D294" s="32">
        <f t="shared" si="40"/>
        <v>31848.320477128029</v>
      </c>
      <c r="E294" s="33">
        <f t="shared" si="35"/>
        <v>1.4720328136450299E-2</v>
      </c>
      <c r="F294" s="34">
        <f t="shared" si="36"/>
        <v>0.1</v>
      </c>
      <c r="G294" s="29">
        <v>0</v>
      </c>
      <c r="H294" s="35">
        <f t="shared" si="37"/>
        <v>271.20717022843382</v>
      </c>
      <c r="I294" s="32">
        <f t="shared" si="38"/>
        <v>8289.359270012852</v>
      </c>
      <c r="J294" s="36">
        <f t="shared" si="39"/>
        <v>9610370.4448335748</v>
      </c>
      <c r="K294" s="36">
        <v>428649.22126161086</v>
      </c>
    </row>
    <row r="295" spans="1:11" x14ac:dyDescent="0.2">
      <c r="A295" s="2">
        <v>281</v>
      </c>
      <c r="B295" s="25">
        <f t="shared" si="33"/>
        <v>1044.4326553959545</v>
      </c>
      <c r="C295" s="32">
        <f t="shared" si="34"/>
        <v>13069581.475296909</v>
      </c>
      <c r="D295" s="32">
        <f t="shared" si="40"/>
        <v>31809.345052018762</v>
      </c>
      <c r="E295" s="33">
        <f t="shared" si="35"/>
        <v>1.4668494545043877E-2</v>
      </c>
      <c r="F295" s="34">
        <f t="shared" si="36"/>
        <v>0.1</v>
      </c>
      <c r="G295" s="29">
        <v>0</v>
      </c>
      <c r="H295" s="35">
        <f t="shared" si="37"/>
        <v>268.9565012884695</v>
      </c>
      <c r="I295" s="32">
        <f t="shared" si="38"/>
        <v>8220.5683032197066</v>
      </c>
      <c r="J295" s="36">
        <f t="shared" si="39"/>
        <v>9618591.0131367948</v>
      </c>
      <c r="K295" s="36">
        <v>429332.02946093405</v>
      </c>
    </row>
    <row r="296" spans="1:11" x14ac:dyDescent="0.2">
      <c r="A296" s="2">
        <v>282</v>
      </c>
      <c r="B296" s="25">
        <f t="shared" si="33"/>
        <v>1043.1612217496668</v>
      </c>
      <c r="C296" s="32">
        <f t="shared" si="34"/>
        <v>13101352.02937061</v>
      </c>
      <c r="D296" s="32">
        <f t="shared" si="40"/>
        <v>31770.554073700681</v>
      </c>
      <c r="E296" s="33">
        <f t="shared" si="35"/>
        <v>1.4617024708637981E-2</v>
      </c>
      <c r="F296" s="34">
        <f t="shared" si="36"/>
        <v>0.1</v>
      </c>
      <c r="G296" s="29">
        <v>0</v>
      </c>
      <c r="H296" s="35">
        <f t="shared" si="37"/>
        <v>266.72450999140472</v>
      </c>
      <c r="I296" s="32">
        <f t="shared" si="38"/>
        <v>8152.3482125291112</v>
      </c>
      <c r="J296" s="36">
        <f t="shared" si="39"/>
        <v>9626743.3613493238</v>
      </c>
      <c r="K296" s="36">
        <v>430011.4321401557</v>
      </c>
    </row>
    <row r="297" spans="1:11" x14ac:dyDescent="0.2">
      <c r="A297" s="2">
        <v>283</v>
      </c>
      <c r="B297" s="25">
        <f t="shared" si="33"/>
        <v>1041.8957734646449</v>
      </c>
      <c r="C297" s="32">
        <f t="shared" si="34"/>
        <v>13133083.975397203</v>
      </c>
      <c r="D297" s="32">
        <f t="shared" si="40"/>
        <v>31731.946026593447</v>
      </c>
      <c r="E297" s="33">
        <f t="shared" si="35"/>
        <v>1.4565914811533343E-2</v>
      </c>
      <c r="F297" s="34">
        <f t="shared" si="36"/>
        <v>0.1</v>
      </c>
      <c r="G297" s="29">
        <v>0</v>
      </c>
      <c r="H297" s="35">
        <f t="shared" si="37"/>
        <v>264.51104133694685</v>
      </c>
      <c r="I297" s="32">
        <f t="shared" si="38"/>
        <v>8084.6942604073702</v>
      </c>
      <c r="J297" s="36">
        <f t="shared" si="39"/>
        <v>9634828.055609731</v>
      </c>
      <c r="K297" s="36">
        <v>430687.44628437818</v>
      </c>
    </row>
    <row r="298" spans="1:11" x14ac:dyDescent="0.2">
      <c r="A298" s="2">
        <v>284</v>
      </c>
      <c r="B298" s="25">
        <f t="shared" si="33"/>
        <v>1040.6362616195977</v>
      </c>
      <c r="C298" s="32">
        <f t="shared" si="34"/>
        <v>13164777.494810198</v>
      </c>
      <c r="D298" s="32">
        <f t="shared" si="40"/>
        <v>31693.519412994385</v>
      </c>
      <c r="E298" s="33">
        <f t="shared" si="35"/>
        <v>1.4515161091174029E-2</v>
      </c>
      <c r="F298" s="34">
        <f t="shared" si="36"/>
        <v>0.1</v>
      </c>
      <c r="G298" s="29">
        <v>0</v>
      </c>
      <c r="H298" s="35">
        <f t="shared" si="37"/>
        <v>262.31594161110536</v>
      </c>
      <c r="I298" s="32">
        <f t="shared" si="38"/>
        <v>8017.6017486360324</v>
      </c>
      <c r="J298" s="36">
        <f t="shared" si="39"/>
        <v>9642845.657358367</v>
      </c>
      <c r="K298" s="36">
        <v>431360.08879399032</v>
      </c>
    </row>
    <row r="299" spans="1:11" x14ac:dyDescent="0.2">
      <c r="A299" s="2">
        <v>285</v>
      </c>
      <c r="B299" s="25">
        <f t="shared" si="33"/>
        <v>1039.3826378614735</v>
      </c>
      <c r="C299" s="32">
        <f t="shared" si="34"/>
        <v>13196432.767562637</v>
      </c>
      <c r="D299" s="32">
        <f t="shared" si="40"/>
        <v>31655.272752439603</v>
      </c>
      <c r="E299" s="33">
        <f t="shared" si="35"/>
        <v>1.4464759837263485E-2</v>
      </c>
      <c r="F299" s="34">
        <f t="shared" si="36"/>
        <v>0.1</v>
      </c>
      <c r="G299" s="29">
        <v>0</v>
      </c>
      <c r="H299" s="35">
        <f t="shared" si="37"/>
        <v>260.1390583755171</v>
      </c>
      <c r="I299" s="32">
        <f t="shared" si="38"/>
        <v>7951.0660179861334</v>
      </c>
      <c r="J299" s="36">
        <f t="shared" si="39"/>
        <v>9650796.7233763523</v>
      </c>
      <c r="K299" s="36">
        <v>432029.37648508983</v>
      </c>
    </row>
    <row r="300" spans="1:11" x14ac:dyDescent="0.2">
      <c r="A300" s="2">
        <v>286</v>
      </c>
      <c r="B300" s="25">
        <f t="shared" si="33"/>
        <v>1038.1348543969141</v>
      </c>
      <c r="C300" s="32">
        <f t="shared" si="34"/>
        <v>13228049.972144458</v>
      </c>
      <c r="D300" s="32">
        <f t="shared" si="40"/>
        <v>31617.204581821337</v>
      </c>
      <c r="E300" s="33">
        <f t="shared" si="35"/>
        <v>1.4414707390903335E-2</v>
      </c>
      <c r="F300" s="34">
        <f t="shared" si="36"/>
        <v>0.1</v>
      </c>
      <c r="G300" s="29">
        <v>0</v>
      </c>
      <c r="H300" s="35">
        <f t="shared" si="37"/>
        <v>257.98024045686032</v>
      </c>
      <c r="I300" s="32">
        <f t="shared" si="38"/>
        <v>7885.0824478938885</v>
      </c>
      <c r="J300" s="36">
        <f t="shared" si="39"/>
        <v>9658681.8058242463</v>
      </c>
      <c r="K300" s="36">
        <v>432695.32608990395</v>
      </c>
    </row>
    <row r="301" spans="1:11" x14ac:dyDescent="0.2">
      <c r="A301" s="2">
        <v>287</v>
      </c>
      <c r="B301" s="25">
        <f t="shared" si="33"/>
        <v>1036.8928639838746</v>
      </c>
      <c r="C301" s="32">
        <f t="shared" si="34"/>
        <v>13259629.285599202</v>
      </c>
      <c r="D301" s="32">
        <f t="shared" si="40"/>
        <v>31579.313454743475</v>
      </c>
      <c r="E301" s="33">
        <f t="shared" si="35"/>
        <v>1.4365000143600169E-2</v>
      </c>
      <c r="F301" s="34">
        <f t="shared" si="36"/>
        <v>0.1</v>
      </c>
      <c r="G301" s="29">
        <v>0</v>
      </c>
      <c r="H301" s="35">
        <f t="shared" si="37"/>
        <v>255.83933793635643</v>
      </c>
      <c r="I301" s="32">
        <f t="shared" si="38"/>
        <v>7819.6464561404428</v>
      </c>
      <c r="J301" s="36">
        <f t="shared" si="39"/>
        <v>9666501.4522803873</v>
      </c>
      <c r="K301" s="36">
        <v>433357.9542572074</v>
      </c>
    </row>
    <row r="302" spans="1:11" x14ac:dyDescent="0.2">
      <c r="A302" s="2">
        <v>288</v>
      </c>
      <c r="B302" s="25">
        <f t="shared" si="33"/>
        <v>1035.6566199233876</v>
      </c>
      <c r="C302" s="32">
        <f t="shared" si="34"/>
        <v>13291170.883540843</v>
      </c>
      <c r="D302" s="32">
        <f t="shared" si="40"/>
        <v>31541.597941640764</v>
      </c>
      <c r="E302" s="33">
        <f t="shared" si="35"/>
        <v>1.4315634536523163E-2</v>
      </c>
      <c r="F302" s="34">
        <f t="shared" si="36"/>
        <v>0.1</v>
      </c>
      <c r="G302" s="29">
        <v>0</v>
      </c>
      <c r="H302" s="35">
        <f t="shared" si="37"/>
        <v>253.7162021393589</v>
      </c>
      <c r="I302" s="32">
        <f t="shared" si="38"/>
        <v>7754.7534985334805</v>
      </c>
      <c r="J302" s="36">
        <f t="shared" si="39"/>
        <v>9674256.205778921</v>
      </c>
      <c r="K302" s="36">
        <v>434017.2775527389</v>
      </c>
    </row>
    <row r="303" spans="1:11" x14ac:dyDescent="0.2">
      <c r="A303" s="2">
        <v>289</v>
      </c>
      <c r="B303" s="25">
        <f t="shared" si="33"/>
        <v>1034.4260760514858</v>
      </c>
      <c r="C303" s="32">
        <f t="shared" si="34"/>
        <v>13322674.94017004</v>
      </c>
      <c r="D303" s="32">
        <f t="shared" si="40"/>
        <v>31504.056629197672</v>
      </c>
      <c r="E303" s="33">
        <f t="shared" si="35"/>
        <v>1.4266607059553651E-2</v>
      </c>
      <c r="F303" s="34">
        <f t="shared" si="36"/>
        <v>0.1</v>
      </c>
      <c r="G303" s="29">
        <v>0</v>
      </c>
      <c r="H303" s="35">
        <f t="shared" si="37"/>
        <v>251.61068562502857</v>
      </c>
      <c r="I303" s="32">
        <f t="shared" si="38"/>
        <v>7690.3990685915405</v>
      </c>
      <c r="J303" s="36">
        <f t="shared" si="39"/>
        <v>9681946.6048475131</v>
      </c>
      <c r="K303" s="36">
        <v>434673.31245961518</v>
      </c>
    </row>
    <row r="304" spans="1:11" x14ac:dyDescent="0.2">
      <c r="A304" s="2">
        <v>290</v>
      </c>
      <c r="B304" s="25">
        <f t="shared" si="33"/>
        <v>1033.2011867312683</v>
      </c>
      <c r="C304" s="32">
        <f t="shared" si="34"/>
        <v>13354141.628290435</v>
      </c>
      <c r="D304" s="32">
        <f t="shared" si="40"/>
        <v>31466.688120394945</v>
      </c>
      <c r="E304" s="33">
        <f t="shared" si="35"/>
        <v>1.4217914250504182E-2</v>
      </c>
      <c r="F304" s="34">
        <f t="shared" si="36"/>
        <v>0.1</v>
      </c>
      <c r="G304" s="29">
        <v>0</v>
      </c>
      <c r="H304" s="35">
        <f t="shared" si="37"/>
        <v>249.52264217609468</v>
      </c>
      <c r="I304" s="32">
        <f t="shared" si="38"/>
        <v>7626.5786972310261</v>
      </c>
      <c r="J304" s="36">
        <f t="shared" si="39"/>
        <v>9689573.1835447438</v>
      </c>
      <c r="K304" s="36">
        <v>435326.07537874312</v>
      </c>
    </row>
    <row r="305" spans="1:11" x14ac:dyDescent="0.2">
      <c r="A305" s="2">
        <v>291</v>
      </c>
      <c r="B305" s="25">
        <f t="shared" si="33"/>
        <v>1031.9819068451097</v>
      </c>
      <c r="C305" s="32">
        <f t="shared" si="34"/>
        <v>13385571.119324507</v>
      </c>
      <c r="D305" s="32">
        <f t="shared" si="40"/>
        <v>31429.491034071892</v>
      </c>
      <c r="E305" s="33">
        <f t="shared" si="35"/>
        <v>1.4169552694314918E-2</v>
      </c>
      <c r="F305" s="34">
        <f t="shared" si="36"/>
        <v>0.1</v>
      </c>
      <c r="G305" s="29">
        <v>0</v>
      </c>
      <c r="H305" s="35">
        <f t="shared" si="37"/>
        <v>247.4519267887008</v>
      </c>
      <c r="I305" s="32">
        <f t="shared" si="38"/>
        <v>7563.2879524561286</v>
      </c>
      <c r="J305" s="36">
        <f t="shared" si="39"/>
        <v>9697136.4714972004</v>
      </c>
      <c r="K305" s="36">
        <v>435975.58262922964</v>
      </c>
    </row>
    <row r="306" spans="1:11" x14ac:dyDescent="0.2">
      <c r="A306" s="2">
        <v>292</v>
      </c>
      <c r="B306" s="25">
        <f t="shared" si="33"/>
        <v>1030.7681917870148</v>
      </c>
      <c r="C306" s="32">
        <f t="shared" si="34"/>
        <v>13416963.583329279</v>
      </c>
      <c r="D306" s="32">
        <f t="shared" si="40"/>
        <v>31392.464004771784</v>
      </c>
      <c r="E306" s="33">
        <f t="shared" si="35"/>
        <v>1.4121519022204754E-2</v>
      </c>
      <c r="F306" s="34">
        <f t="shared" si="36"/>
        <v>0.1</v>
      </c>
      <c r="G306" s="29">
        <v>0</v>
      </c>
      <c r="H306" s="35">
        <f t="shared" si="37"/>
        <v>245.39839566233508</v>
      </c>
      <c r="I306" s="32">
        <f t="shared" si="38"/>
        <v>7500.5224390508156</v>
      </c>
      <c r="J306" s="36">
        <f t="shared" si="39"/>
        <v>9704636.9939362518</v>
      </c>
      <c r="K306" s="36">
        <v>436621.85044878989</v>
      </c>
    </row>
    <row r="307" spans="1:11" x14ac:dyDescent="0.2">
      <c r="A307" s="2">
        <v>293</v>
      </c>
      <c r="B307" s="25">
        <f t="shared" si="33"/>
        <v>1029.5599974551083</v>
      </c>
      <c r="C307" s="32">
        <f t="shared" si="34"/>
        <v>13448319.189011727</v>
      </c>
      <c r="D307" s="32">
        <f t="shared" si="40"/>
        <v>31355.605682447553</v>
      </c>
      <c r="E307" s="33">
        <f t="shared" si="35"/>
        <v>1.4073809910918505E-2</v>
      </c>
      <c r="F307" s="34">
        <f t="shared" si="36"/>
        <v>0.1</v>
      </c>
      <c r="G307" s="29">
        <v>0</v>
      </c>
      <c r="H307" s="35">
        <f t="shared" si="37"/>
        <v>243.36190618984403</v>
      </c>
      <c r="I307" s="32">
        <f t="shared" si="38"/>
        <v>7438.2777982735288</v>
      </c>
      <c r="J307" s="36">
        <f t="shared" si="39"/>
        <v>9712075.2717345245</v>
      </c>
      <c r="K307" s="36">
        <v>437264.894994153</v>
      </c>
    </row>
    <row r="308" spans="1:11" x14ac:dyDescent="0.2">
      <c r="A308" s="2">
        <v>294</v>
      </c>
      <c r="B308" s="25">
        <f t="shared" si="33"/>
        <v>1028.3572802442579</v>
      </c>
      <c r="C308" s="32">
        <f t="shared" si="34"/>
        <v>13479638.103744149</v>
      </c>
      <c r="D308" s="32">
        <f t="shared" si="40"/>
        <v>31318.91473242268</v>
      </c>
      <c r="E308" s="33">
        <f t="shared" si="35"/>
        <v>1.4026422081995501E-2</v>
      </c>
      <c r="F308" s="34">
        <f t="shared" si="36"/>
        <v>0.1</v>
      </c>
      <c r="G308" s="29">
        <v>0</v>
      </c>
      <c r="H308" s="35">
        <f t="shared" si="37"/>
        <v>241.34231694752921</v>
      </c>
      <c r="I308" s="32">
        <f t="shared" si="38"/>
        <v>7376.5497075548883</v>
      </c>
      <c r="J308" s="36">
        <f t="shared" si="39"/>
        <v>9719451.8214420788</v>
      </c>
      <c r="K308" s="36">
        <v>437904.73234146606</v>
      </c>
    </row>
    <row r="309" spans="1:11" x14ac:dyDescent="0.2">
      <c r="A309" s="2">
        <v>295</v>
      </c>
      <c r="B309" s="25">
        <f t="shared" si="33"/>
        <v>1027.1599970388354</v>
      </c>
      <c r="C309" s="32">
        <f t="shared" si="34"/>
        <v>13510920.493578965</v>
      </c>
      <c r="D309" s="32">
        <f t="shared" si="40"/>
        <v>31282.389834815636</v>
      </c>
      <c r="E309" s="33">
        <f t="shared" si="35"/>
        <v>1.3979352300938174E-2</v>
      </c>
      <c r="F309" s="34">
        <f t="shared" si="36"/>
        <v>0.1</v>
      </c>
      <c r="G309" s="29">
        <v>0</v>
      </c>
      <c r="H309" s="35">
        <f t="shared" si="37"/>
        <v>239.33948768532602</v>
      </c>
      <c r="I309" s="32">
        <f t="shared" si="38"/>
        <v>7315.3338801971613</v>
      </c>
      <c r="J309" s="36">
        <f t="shared" si="39"/>
        <v>9726767.1553222761</v>
      </c>
      <c r="K309" s="36">
        <v>438541.37848669611</v>
      </c>
    </row>
    <row r="310" spans="1:11" x14ac:dyDescent="0.2">
      <c r="A310" s="2">
        <v>296</v>
      </c>
      <c r="B310" s="25">
        <f t="shared" si="33"/>
        <v>1025.9681052056019</v>
      </c>
      <c r="C310" s="32">
        <f t="shared" si="34"/>
        <v>13542166.523263691</v>
      </c>
      <c r="D310" s="32">
        <f t="shared" si="40"/>
        <v>31246.029684726149</v>
      </c>
      <c r="E310" s="33">
        <f t="shared" si="35"/>
        <v>1.3932597376540744E-2</v>
      </c>
      <c r="F310" s="34">
        <f t="shared" si="36"/>
        <v>0.1</v>
      </c>
      <c r="G310" s="29">
        <v>0</v>
      </c>
      <c r="H310" s="35">
        <f t="shared" si="37"/>
        <v>237.35327931706414</v>
      </c>
      <c r="I310" s="32">
        <f t="shared" si="38"/>
        <v>7254.6260650765335</v>
      </c>
      <c r="J310" s="36">
        <f t="shared" si="39"/>
        <v>9734021.7813873533</v>
      </c>
      <c r="K310" s="36">
        <v>439174.84934602992</v>
      </c>
    </row>
    <row r="311" spans="1:11" x14ac:dyDescent="0.2">
      <c r="A311" s="2">
        <v>297</v>
      </c>
      <c r="B311" s="25">
        <f t="shared" si="33"/>
        <v>1024.7815625867213</v>
      </c>
      <c r="C311" s="32">
        <f t="shared" si="34"/>
        <v>13573376.356255425</v>
      </c>
      <c r="D311" s="32">
        <f t="shared" si="40"/>
        <v>31209.832991734147</v>
      </c>
      <c r="E311" s="33">
        <f t="shared" si="35"/>
        <v>1.3886154160153957E-2</v>
      </c>
      <c r="F311" s="34">
        <f t="shared" si="36"/>
        <v>0.1</v>
      </c>
      <c r="G311" s="29">
        <v>0</v>
      </c>
      <c r="H311" s="35">
        <f t="shared" si="37"/>
        <v>235.38355391080867</v>
      </c>
      <c r="I311" s="32">
        <f t="shared" si="38"/>
        <v>7194.4220463480806</v>
      </c>
      <c r="J311" s="36">
        <f t="shared" si="39"/>
        <v>9741216.2034337018</v>
      </c>
      <c r="K311" s="36">
        <v>439805.16075627197</v>
      </c>
    </row>
    <row r="312" spans="1:11" x14ac:dyDescent="0.2">
      <c r="A312" s="2">
        <v>298</v>
      </c>
      <c r="B312" s="25">
        <f t="shared" si="33"/>
        <v>1023.600327492898</v>
      </c>
      <c r="C312" s="32">
        <f t="shared" si="34"/>
        <v>13604550.154735282</v>
      </c>
      <c r="D312" s="32">
        <f t="shared" si="40"/>
        <v>31173.798479856923</v>
      </c>
      <c r="E312" s="33">
        <f t="shared" si="35"/>
        <v>1.3840019544973823E-2</v>
      </c>
      <c r="F312" s="34">
        <f t="shared" si="36"/>
        <v>0.1</v>
      </c>
      <c r="G312" s="29">
        <v>0</v>
      </c>
      <c r="H312" s="35">
        <f t="shared" si="37"/>
        <v>233.43017467928152</v>
      </c>
      <c r="I312" s="32">
        <f t="shared" si="38"/>
        <v>7134.7176431529197</v>
      </c>
      <c r="J312" s="36">
        <f t="shared" si="39"/>
        <v>9748350.9210768547</v>
      </c>
      <c r="K312" s="36">
        <v>440432.32847524033</v>
      </c>
    </row>
    <row r="313" spans="1:11" x14ac:dyDescent="0.2">
      <c r="A313" s="2">
        <v>299</v>
      </c>
      <c r="B313" s="25">
        <f t="shared" si="33"/>
        <v>1022.424358696639</v>
      </c>
      <c r="C313" s="32">
        <f t="shared" si="34"/>
        <v>13635688.07962239</v>
      </c>
      <c r="D313" s="32">
        <f t="shared" si="40"/>
        <v>31137.924887107685</v>
      </c>
      <c r="E313" s="33">
        <f t="shared" si="35"/>
        <v>1.3794190465314445E-2</v>
      </c>
      <c r="F313" s="34">
        <f t="shared" si="36"/>
        <v>0.1</v>
      </c>
      <c r="G313" s="29">
        <v>0</v>
      </c>
      <c r="H313" s="35">
        <f t="shared" si="37"/>
        <v>231.49300597036211</v>
      </c>
      <c r="I313" s="32">
        <f t="shared" si="38"/>
        <v>7075.5087093281645</v>
      </c>
      <c r="J313" s="36">
        <f t="shared" si="39"/>
        <v>9755426.4297861829</v>
      </c>
      <c r="K313" s="36">
        <v>441056.36818216066</v>
      </c>
    </row>
    <row r="314" spans="1:11" x14ac:dyDescent="0.2">
      <c r="A314" s="2">
        <v>300</v>
      </c>
      <c r="B314" s="25">
        <f t="shared" si="33"/>
        <v>1021.2536154256277</v>
      </c>
      <c r="C314" s="32">
        <f t="shared" si="34"/>
        <v>13666790.290588086</v>
      </c>
      <c r="D314" s="32">
        <f t="shared" si="40"/>
        <v>31102.210965696722</v>
      </c>
      <c r="E314" s="33">
        <f t="shared" si="35"/>
        <v>1.3748663896012875E-2</v>
      </c>
      <c r="F314" s="34">
        <f t="shared" si="36"/>
        <v>0.1</v>
      </c>
      <c r="G314" s="29">
        <v>0</v>
      </c>
      <c r="H314" s="35">
        <f t="shared" si="37"/>
        <v>229.57191325766712</v>
      </c>
      <c r="I314" s="32">
        <f t="shared" si="38"/>
        <v>7016.7911331184341</v>
      </c>
      <c r="J314" s="36">
        <f t="shared" si="39"/>
        <v>9762443.2209193017</v>
      </c>
      <c r="K314" s="36">
        <v>441677.29547805816</v>
      </c>
    </row>
    <row r="315" spans="1:11" x14ac:dyDescent="0.2">
      <c r="A315" s="2">
        <v>301</v>
      </c>
      <c r="B315" s="25">
        <f t="shared" si="33"/>
        <v>1020.0880573562209</v>
      </c>
      <c r="C315" s="32">
        <f t="shared" si="34"/>
        <v>13697856.946069451</v>
      </c>
      <c r="D315" s="32">
        <f t="shared" si="40"/>
        <v>31066.655481364578</v>
      </c>
      <c r="E315" s="33">
        <f t="shared" si="35"/>
        <v>1.3703436851680684E-2</v>
      </c>
      <c r="F315" s="34">
        <f t="shared" si="36"/>
        <v>0.1</v>
      </c>
      <c r="G315" s="29">
        <v>0</v>
      </c>
      <c r="H315" s="35">
        <f t="shared" si="37"/>
        <v>227.6667631312084</v>
      </c>
      <c r="I315" s="32">
        <f t="shared" si="38"/>
        <v>6958.5608368904805</v>
      </c>
      <c r="J315" s="36">
        <f t="shared" si="39"/>
        <v>9769401.7817561924</v>
      </c>
      <c r="K315" s="36">
        <v>442295.12588614749</v>
      </c>
    </row>
    <row r="316" spans="1:11" x14ac:dyDescent="0.2">
      <c r="A316" s="2">
        <v>302</v>
      </c>
      <c r="B316" s="25">
        <f t="shared" si="33"/>
        <v>1018.9276446070584</v>
      </c>
      <c r="C316" s="32">
        <f t="shared" si="34"/>
        <v>13728888.203283072</v>
      </c>
      <c r="D316" s="32">
        <f t="shared" si="40"/>
        <v>31031.257213620469</v>
      </c>
      <c r="E316" s="33">
        <f t="shared" si="35"/>
        <v>1.3658506386076893E-2</v>
      </c>
      <c r="F316" s="34">
        <f t="shared" si="36"/>
        <v>0.1</v>
      </c>
      <c r="G316" s="29">
        <v>0</v>
      </c>
      <c r="H316" s="35">
        <f t="shared" si="37"/>
        <v>225.77742328812815</v>
      </c>
      <c r="I316" s="32">
        <f t="shared" si="38"/>
        <v>6900.8137768506149</v>
      </c>
      <c r="J316" s="36">
        <f t="shared" si="39"/>
        <v>9776302.5955330431</v>
      </c>
      <c r="K316" s="36">
        <v>442909.87485222111</v>
      </c>
    </row>
    <row r="317" spans="1:11" x14ac:dyDescent="0.2">
      <c r="A317" s="2">
        <v>303</v>
      </c>
      <c r="B317" s="25">
        <f t="shared" si="33"/>
        <v>1017.772337732781</v>
      </c>
      <c r="C317" s="32">
        <f t="shared" si="34"/>
        <v>13759884.21823813</v>
      </c>
      <c r="D317" s="32">
        <f t="shared" si="40"/>
        <v>30996.014955058694</v>
      </c>
      <c r="E317" s="33">
        <f t="shared" si="35"/>
        <v>1.3613869591491639E-2</v>
      </c>
      <c r="F317" s="34">
        <f t="shared" si="36"/>
        <v>0.1</v>
      </c>
      <c r="G317" s="29">
        <v>0</v>
      </c>
      <c r="H317" s="35">
        <f t="shared" si="37"/>
        <v>223.90376252351135</v>
      </c>
      <c r="I317" s="32">
        <f t="shared" si="38"/>
        <v>6843.5459427628657</v>
      </c>
      <c r="J317" s="36">
        <f t="shared" si="39"/>
        <v>9783146.141475806</v>
      </c>
      <c r="K317" s="36">
        <v>443521.55774503516</v>
      </c>
    </row>
    <row r="318" spans="1:11" x14ac:dyDescent="0.2">
      <c r="A318" s="2">
        <v>304</v>
      </c>
      <c r="B318" s="25">
        <f t="shared" si="33"/>
        <v>1016.62209771786</v>
      </c>
      <c r="C318" s="32">
        <f t="shared" si="34"/>
        <v>13790845.145749914</v>
      </c>
      <c r="D318" s="32">
        <f t="shared" si="40"/>
        <v>30960.927511783317</v>
      </c>
      <c r="E318" s="33">
        <f t="shared" si="35"/>
        <v>1.3569523598111193E-2</v>
      </c>
      <c r="F318" s="34">
        <f t="shared" si="36"/>
        <v>0.1</v>
      </c>
      <c r="G318" s="29">
        <v>0</v>
      </c>
      <c r="H318" s="35">
        <f t="shared" si="37"/>
        <v>222.04565072127411</v>
      </c>
      <c r="I318" s="32">
        <f t="shared" si="38"/>
        <v>6786.7533576714904</v>
      </c>
      <c r="J318" s="36">
        <f t="shared" si="39"/>
        <v>9789932.8948334772</v>
      </c>
      <c r="K318" s="36">
        <v>444130.18985669379</v>
      </c>
    </row>
    <row r="319" spans="1:11" x14ac:dyDescent="0.2">
      <c r="A319" s="2">
        <v>305</v>
      </c>
      <c r="B319" s="25">
        <f t="shared" si="33"/>
        <v>1015.4768859705366</v>
      </c>
      <c r="C319" s="32">
        <f t="shared" si="34"/>
        <v>13821771.139452539</v>
      </c>
      <c r="D319" s="32">
        <f t="shared" si="40"/>
        <v>30925.993702625856</v>
      </c>
      <c r="E319" s="33">
        <f t="shared" si="35"/>
        <v>1.3525465573353677E-2</v>
      </c>
      <c r="F319" s="34">
        <f t="shared" si="36"/>
        <v>0.1</v>
      </c>
      <c r="G319" s="29">
        <v>0</v>
      </c>
      <c r="H319" s="35">
        <f t="shared" si="37"/>
        <v>220.20295884512791</v>
      </c>
      <c r="I319" s="32">
        <f t="shared" si="38"/>
        <v>6730.4320776240129</v>
      </c>
      <c r="J319" s="36">
        <f t="shared" si="39"/>
        <v>9796663.3269111011</v>
      </c>
      <c r="K319" s="36">
        <v>444735.78640303155</v>
      </c>
    </row>
    <row r="320" spans="1:11" x14ac:dyDescent="0.2">
      <c r="A320" s="2">
        <v>306</v>
      </c>
      <c r="B320" s="25">
        <f t="shared" si="33"/>
        <v>1014.3366643168596</v>
      </c>
      <c r="C320" s="32">
        <f t="shared" si="34"/>
        <v>13852662.351811867</v>
      </c>
      <c r="D320" s="32">
        <f t="shared" si="40"/>
        <v>30891.212359327823</v>
      </c>
      <c r="E320" s="33">
        <f t="shared" si="35"/>
        <v>1.3481692721352868E-2</v>
      </c>
      <c r="F320" s="34">
        <f t="shared" si="36"/>
        <v>0.1</v>
      </c>
      <c r="G320" s="29">
        <v>0</v>
      </c>
      <c r="H320" s="35">
        <f t="shared" si="37"/>
        <v>218.37555892961856</v>
      </c>
      <c r="I320" s="32">
        <f t="shared" si="38"/>
        <v>6674.5781913978872</v>
      </c>
      <c r="J320" s="36">
        <f t="shared" si="39"/>
        <v>9803337.9051024988</v>
      </c>
      <c r="K320" s="36">
        <v>445338.36252399359</v>
      </c>
    </row>
    <row r="321" spans="1:11" x14ac:dyDescent="0.2">
      <c r="A321" s="2">
        <v>307</v>
      </c>
      <c r="B321" s="25">
        <f t="shared" si="33"/>
        <v>1013.2013949948317</v>
      </c>
      <c r="C321" s="32">
        <f t="shared" si="34"/>
        <v>13883518.934138224</v>
      </c>
      <c r="D321" s="32">
        <f t="shared" si="40"/>
        <v>30856.582326356322</v>
      </c>
      <c r="E321" s="33">
        <f t="shared" si="35"/>
        <v>1.3438202282288616E-2</v>
      </c>
      <c r="F321" s="34">
        <f t="shared" si="36"/>
        <v>0.1</v>
      </c>
      <c r="G321" s="29">
        <v>0</v>
      </c>
      <c r="H321" s="35">
        <f t="shared" si="37"/>
        <v>216.56332407123975</v>
      </c>
      <c r="I321" s="32">
        <f t="shared" si="38"/>
        <v>6619.1878202286225</v>
      </c>
      <c r="J321" s="36">
        <f t="shared" si="39"/>
        <v>9809957.0929227266</v>
      </c>
      <c r="K321" s="36">
        <v>445937.93328401435</v>
      </c>
    </row>
    <row r="322" spans="1:11" x14ac:dyDescent="0.2">
      <c r="A322" s="2">
        <v>308</v>
      </c>
      <c r="B322" s="25">
        <f t="shared" si="33"/>
        <v>1012.0710406486547</v>
      </c>
      <c r="C322" s="32">
        <f t="shared" si="34"/>
        <v>13914341.036598582</v>
      </c>
      <c r="D322" s="32">
        <f t="shared" si="40"/>
        <v>30822.102460358292</v>
      </c>
      <c r="E322" s="33">
        <f t="shared" si="35"/>
        <v>1.3394991531842728E-2</v>
      </c>
      <c r="F322" s="34">
        <f t="shared" si="36"/>
        <v>0.1</v>
      </c>
      <c r="G322" s="29">
        <v>0</v>
      </c>
      <c r="H322" s="35">
        <f t="shared" si="37"/>
        <v>214.76612841962026</v>
      </c>
      <c r="I322" s="32">
        <f t="shared" si="38"/>
        <v>6564.2571175401845</v>
      </c>
      <c r="J322" s="36">
        <f t="shared" si="39"/>
        <v>9816521.3500402663</v>
      </c>
      <c r="K322" s="36">
        <v>446534.51367239404</v>
      </c>
    </row>
    <row r="323" spans="1:11" x14ac:dyDescent="0.2">
      <c r="A323" s="2">
        <v>309</v>
      </c>
      <c r="B323" s="25">
        <f t="shared" si="33"/>
        <v>1010.9455643230717</v>
      </c>
      <c r="C323" s="32">
        <f t="shared" si="34"/>
        <v>13945128.808229143</v>
      </c>
      <c r="D323" s="32">
        <f t="shared" si="40"/>
        <v>30787.771630560979</v>
      </c>
      <c r="E323" s="33">
        <f t="shared" si="35"/>
        <v>1.3352057780629496E-2</v>
      </c>
      <c r="F323" s="34">
        <f t="shared" si="36"/>
        <v>0.1</v>
      </c>
      <c r="G323" s="29">
        <v>0</v>
      </c>
      <c r="H323" s="35">
        <f t="shared" si="37"/>
        <v>212.98384716878425</v>
      </c>
      <c r="I323" s="32">
        <f t="shared" si="38"/>
        <v>6509.7822686785166</v>
      </c>
      <c r="J323" s="36">
        <f t="shared" si="39"/>
        <v>9823031.1323089451</v>
      </c>
      <c r="K323" s="36">
        <v>447128.11860367347</v>
      </c>
    </row>
    <row r="324" spans="1:11" x14ac:dyDescent="0.2">
      <c r="A324" s="2">
        <v>310</v>
      </c>
      <c r="B324" s="25">
        <f t="shared" si="33"/>
        <v>1009.8249294578067</v>
      </c>
      <c r="C324" s="32">
        <f t="shared" si="34"/>
        <v>13975882.396947263</v>
      </c>
      <c r="D324" s="32">
        <f t="shared" si="40"/>
        <v>30753.588718120009</v>
      </c>
      <c r="E324" s="33">
        <f t="shared" si="35"/>
        <v>1.3309398373644933E-2</v>
      </c>
      <c r="F324" s="34">
        <f t="shared" si="36"/>
        <v>0.1</v>
      </c>
      <c r="G324" s="29">
        <v>0</v>
      </c>
      <c r="H324" s="35">
        <f t="shared" si="37"/>
        <v>211.21635654848416</v>
      </c>
      <c r="I324" s="32">
        <f t="shared" si="38"/>
        <v>6455.7594906460945</v>
      </c>
      <c r="J324" s="36">
        <f t="shared" si="39"/>
        <v>9829486.8917995915</v>
      </c>
      <c r="K324" s="36">
        <v>447718.7629180068</v>
      </c>
    </row>
    <row r="325" spans="1:11" x14ac:dyDescent="0.2">
      <c r="A325" s="2">
        <v>311</v>
      </c>
      <c r="B325" s="25">
        <f t="shared" si="33"/>
        <v>1008.7090998821012</v>
      </c>
      <c r="C325" s="32">
        <f t="shared" si="34"/>
        <v>14006601.949563418</v>
      </c>
      <c r="D325" s="32">
        <f t="shared" si="40"/>
        <v>30719.552616154775</v>
      </c>
      <c r="E325" s="33">
        <f t="shared" si="35"/>
        <v>1.3267010689674714E-2</v>
      </c>
      <c r="F325" s="34">
        <f t="shared" si="36"/>
        <v>0.1</v>
      </c>
      <c r="G325" s="29">
        <v>0</v>
      </c>
      <c r="H325" s="35">
        <f t="shared" si="37"/>
        <v>209.46353381560544</v>
      </c>
      <c r="I325" s="32">
        <f t="shared" si="38"/>
        <v>6402.1850318394972</v>
      </c>
      <c r="J325" s="36">
        <f t="shared" si="39"/>
        <v>9835889.0768314302</v>
      </c>
      <c r="K325" s="36">
        <v>448306.46138153266</v>
      </c>
    </row>
    <row r="326" spans="1:11" x14ac:dyDescent="0.2">
      <c r="A326" s="2">
        <v>312</v>
      </c>
      <c r="B326" s="25">
        <f t="shared" si="33"/>
        <v>1007.5980398093387</v>
      </c>
      <c r="C326" s="32">
        <f t="shared" si="34"/>
        <v>14037287.611793058</v>
      </c>
      <c r="D326" s="32">
        <f t="shared" si="40"/>
        <v>30685.662229640409</v>
      </c>
      <c r="E326" s="33">
        <f t="shared" si="35"/>
        <v>1.3224892140835501E-2</v>
      </c>
      <c r="F326" s="34">
        <f t="shared" si="36"/>
        <v>0.1</v>
      </c>
      <c r="G326" s="29">
        <v>0</v>
      </c>
      <c r="H326" s="35">
        <f t="shared" si="37"/>
        <v>207.72525724564284</v>
      </c>
      <c r="I326" s="32">
        <f t="shared" si="38"/>
        <v>6349.0551717884246</v>
      </c>
      <c r="J326" s="36">
        <f t="shared" si="39"/>
        <v>9842238.1320032179</v>
      </c>
      <c r="K326" s="36">
        <v>448891.2286867433</v>
      </c>
    </row>
    <row r="327" spans="1:11" x14ac:dyDescent="0.2">
      <c r="A327" s="2">
        <v>313</v>
      </c>
      <c r="B327" s="25">
        <f t="shared" si="33"/>
        <v>1006.4917138317661</v>
      </c>
      <c r="C327" s="32">
        <f t="shared" si="34"/>
        <v>14067939.528268024</v>
      </c>
      <c r="D327" s="32">
        <f t="shared" si="40"/>
        <v>30651.916474966332</v>
      </c>
      <c r="E327" s="33">
        <f t="shared" si="35"/>
        <v>1.3183040171956265E-2</v>
      </c>
      <c r="F327" s="34">
        <f t="shared" si="36"/>
        <v>0.1</v>
      </c>
      <c r="G327" s="29">
        <v>0</v>
      </c>
      <c r="H327" s="35">
        <f t="shared" si="37"/>
        <v>206.00140612424704</v>
      </c>
      <c r="I327" s="32">
        <f t="shared" si="38"/>
        <v>6296.3662208981459</v>
      </c>
      <c r="J327" s="36">
        <f t="shared" si="39"/>
        <v>9848534.4982241169</v>
      </c>
      <c r="K327" s="36">
        <v>449473.07945285173</v>
      </c>
    </row>
    <row r="328" spans="1:11" x14ac:dyDescent="0.2">
      <c r="A328" s="2">
        <v>314</v>
      </c>
      <c r="B328" s="25">
        <f t="shared" si="33"/>
        <v>1005.390086915298</v>
      </c>
      <c r="C328" s="32">
        <f t="shared" si="34"/>
        <v>14098557.842548313</v>
      </c>
      <c r="D328" s="32">
        <f t="shared" si="40"/>
        <v>30618.314280288294</v>
      </c>
      <c r="E328" s="33">
        <f t="shared" si="35"/>
        <v>1.3141452260146326E-2</v>
      </c>
      <c r="F328" s="34">
        <f t="shared" si="36"/>
        <v>0.1</v>
      </c>
      <c r="G328" s="29">
        <v>0</v>
      </c>
      <c r="H328" s="35">
        <f t="shared" si="37"/>
        <v>204.29186073884185</v>
      </c>
      <c r="I328" s="32">
        <f t="shared" si="38"/>
        <v>6244.1145201924655</v>
      </c>
      <c r="J328" s="36">
        <f t="shared" si="39"/>
        <v>9854778.612744309</v>
      </c>
      <c r="K328" s="36">
        <v>450052.02822615742</v>
      </c>
    </row>
    <row r="329" spans="1:11" x14ac:dyDescent="0.2">
      <c r="A329" s="2">
        <v>315</v>
      </c>
      <c r="B329" s="25">
        <f t="shared" si="33"/>
        <v>1004.2931243944131</v>
      </c>
      <c r="C329" s="32">
        <f t="shared" si="34"/>
        <v>14129142.697133077</v>
      </c>
      <c r="D329" s="32">
        <f t="shared" si="40"/>
        <v>30584.854584764689</v>
      </c>
      <c r="E329" s="33">
        <f t="shared" si="35"/>
        <v>1.310012591422742E-2</v>
      </c>
      <c r="F329" s="34">
        <f t="shared" si="36"/>
        <v>0.1</v>
      </c>
      <c r="G329" s="29">
        <v>0</v>
      </c>
      <c r="H329" s="35">
        <f t="shared" si="37"/>
        <v>202.5965023703107</v>
      </c>
      <c r="I329" s="32">
        <f t="shared" si="38"/>
        <v>6192.2964410600098</v>
      </c>
      <c r="J329" s="36">
        <f t="shared" si="39"/>
        <v>9860970.9091853686</v>
      </c>
      <c r="K329" s="36">
        <v>450628.08948040992</v>
      </c>
    </row>
    <row r="330" spans="1:11" x14ac:dyDescent="0.2">
      <c r="A330" s="2">
        <v>316</v>
      </c>
      <c r="B330" s="25">
        <f t="shared" si="33"/>
        <v>1003.2007919671332</v>
      </c>
      <c r="C330" s="32">
        <f t="shared" si="34"/>
        <v>14159694.233471865</v>
      </c>
      <c r="D330" s="32">
        <f t="shared" si="40"/>
        <v>30551.536338787526</v>
      </c>
      <c r="E330" s="33">
        <f t="shared" si="35"/>
        <v>1.3059058674273807E-2</v>
      </c>
      <c r="F330" s="34">
        <f t="shared" si="36"/>
        <v>0.1</v>
      </c>
      <c r="G330" s="29">
        <v>0</v>
      </c>
      <c r="H330" s="35">
        <f t="shared" si="37"/>
        <v>200.91521328475221</v>
      </c>
      <c r="I330" s="32">
        <f t="shared" si="38"/>
        <v>6140.9083850023835</v>
      </c>
      <c r="J330" s="36">
        <f t="shared" si="39"/>
        <v>9867111.8175703716</v>
      </c>
      <c r="K330" s="36">
        <v>451201.27761717053</v>
      </c>
    </row>
    <row r="331" spans="1:11" x14ac:dyDescent="0.2">
      <c r="A331" s="2">
        <v>317</v>
      </c>
      <c r="B331" s="25">
        <f t="shared" si="33"/>
        <v>1002.1130556900877</v>
      </c>
      <c r="C331" s="32">
        <f t="shared" si="34"/>
        <v>14190212.591975715</v>
      </c>
      <c r="D331" s="32">
        <f t="shared" si="40"/>
        <v>30518.358503850177</v>
      </c>
      <c r="E331" s="33">
        <f t="shared" si="35"/>
        <v>1.3018248111099029E-2</v>
      </c>
      <c r="F331" s="34">
        <f t="shared" si="36"/>
        <v>0.1</v>
      </c>
      <c r="G331" s="29">
        <v>0</v>
      </c>
      <c r="H331" s="35">
        <f t="shared" si="37"/>
        <v>199.24787672530422</v>
      </c>
      <c r="I331" s="32">
        <f t="shared" si="38"/>
        <v>6089.9467833837798</v>
      </c>
      <c r="J331" s="36">
        <f t="shared" si="39"/>
        <v>9873201.7643537559</v>
      </c>
      <c r="K331" s="36">
        <v>451771.60696617252</v>
      </c>
    </row>
    <row r="332" spans="1:11" x14ac:dyDescent="0.2">
      <c r="A332" s="2">
        <v>318</v>
      </c>
      <c r="B332" s="25">
        <f t="shared" si="33"/>
        <v>1001.0298819736597</v>
      </c>
      <c r="C332" s="32">
        <f t="shared" si="34"/>
        <v>14220697.912027854</v>
      </c>
      <c r="D332" s="32">
        <f t="shared" si="40"/>
        <v>30485.320052139461</v>
      </c>
      <c r="E332" s="33">
        <f t="shared" si="35"/>
        <v>1.2977691825786765E-2</v>
      </c>
      <c r="F332" s="34">
        <f t="shared" si="36"/>
        <v>0.1</v>
      </c>
      <c r="G332" s="29">
        <v>0</v>
      </c>
      <c r="H332" s="35">
        <f t="shared" si="37"/>
        <v>197.59437690403561</v>
      </c>
      <c r="I332" s="32">
        <f t="shared" si="38"/>
        <v>6039.4080971836001</v>
      </c>
      <c r="J332" s="36">
        <f t="shared" si="39"/>
        <v>9879241.1724509392</v>
      </c>
      <c r="K332" s="36">
        <v>452339.09178567934</v>
      </c>
    </row>
    <row r="333" spans="1:11" x14ac:dyDescent="0.2">
      <c r="A333" s="2">
        <v>319</v>
      </c>
      <c r="B333" s="25">
        <f t="shared" si="33"/>
        <v>999.95123757721137</v>
      </c>
      <c r="C333" s="32">
        <f t="shared" si="34"/>
        <v>14251150.331994463</v>
      </c>
      <c r="D333" s="32">
        <f t="shared" si="40"/>
        <v>30452.419966608286</v>
      </c>
      <c r="E333" s="33">
        <f t="shared" si="35"/>
        <v>1.293738744924299E-2</v>
      </c>
      <c r="F333" s="34">
        <f t="shared" si="36"/>
        <v>0.1</v>
      </c>
      <c r="G333" s="29">
        <v>0</v>
      </c>
      <c r="H333" s="35">
        <f t="shared" si="37"/>
        <v>195.95459899390536</v>
      </c>
      <c r="I333" s="32">
        <f t="shared" si="38"/>
        <v>5989.2888167507344</v>
      </c>
      <c r="J333" s="36">
        <f t="shared" si="39"/>
        <v>9885230.4612676892</v>
      </c>
      <c r="K333" s="36">
        <v>452903.74626284104</v>
      </c>
    </row>
    <row r="334" spans="1:11" x14ac:dyDescent="0.2">
      <c r="A334" s="2">
        <v>320</v>
      </c>
      <c r="B334" s="25">
        <f t="shared" si="33"/>
        <v>998.87708960439124</v>
      </c>
      <c r="C334" s="32">
        <f t="shared" si="34"/>
        <v>14281569.989235235</v>
      </c>
      <c r="D334" s="32">
        <f t="shared" si="40"/>
        <v>30419.65724077262</v>
      </c>
      <c r="E334" s="33">
        <f t="shared" si="35"/>
        <v>1.2897332641684172E-2</v>
      </c>
      <c r="F334" s="34">
        <f t="shared" si="36"/>
        <v>0.1</v>
      </c>
      <c r="G334" s="29">
        <v>0</v>
      </c>
      <c r="H334" s="35">
        <f t="shared" si="37"/>
        <v>194.32842912078854</v>
      </c>
      <c r="I334" s="32">
        <f t="shared" si="38"/>
        <v>5939.5854615591934</v>
      </c>
      <c r="J334" s="36">
        <f t="shared" si="39"/>
        <v>9891170.046729248</v>
      </c>
      <c r="K334" s="36">
        <v>453465.58451404894</v>
      </c>
    </row>
    <row r="335" spans="1:11" x14ac:dyDescent="0.2">
      <c r="A335" s="2">
        <v>321</v>
      </c>
      <c r="B335" s="25">
        <f t="shared" si="33"/>
        <v>997.80740549851726</v>
      </c>
      <c r="C335" s="32">
        <f t="shared" si="34"/>
        <v>14311957.020113673</v>
      </c>
      <c r="D335" s="32">
        <f t="shared" si="40"/>
        <v>30387.030878437683</v>
      </c>
      <c r="E335" s="33">
        <f t="shared" si="35"/>
        <v>1.2857525092218838E-2</v>
      </c>
      <c r="F335" s="34">
        <f t="shared" si="36"/>
        <v>0.1</v>
      </c>
      <c r="G335" s="29">
        <v>0</v>
      </c>
      <c r="H335" s="35">
        <f t="shared" si="37"/>
        <v>192.71575435556818</v>
      </c>
      <c r="I335" s="32">
        <f t="shared" si="38"/>
        <v>5890.2945799673716</v>
      </c>
      <c r="J335" s="36">
        <f t="shared" si="39"/>
        <v>9897060.3413092159</v>
      </c>
      <c r="K335" s="36">
        <v>454024.62058528862</v>
      </c>
    </row>
    <row r="336" spans="1:11" x14ac:dyDescent="0.2">
      <c r="A336" s="2">
        <v>322</v>
      </c>
      <c r="B336" s="25">
        <f t="shared" ref="B336:B399" si="41">$C$4*(1+($C$6*($C$5/12)*A336))^(-1/$C$6)</f>
        <v>996.74215303803271</v>
      </c>
      <c r="C336" s="32">
        <f t="shared" ref="C336:C399" si="42">(($C$4^$C$6)/((1-$C$6)*($C$5/12)))*(($C$4^(1-$C$6))-(B336^(1-$C$6)))*30.4375</f>
        <v>14342311.560007583</v>
      </c>
      <c r="D336" s="32">
        <f t="shared" si="40"/>
        <v>30354.539893910289</v>
      </c>
      <c r="E336" s="33">
        <f t="shared" ref="E336:E399" si="43">-LN(B336/B335)*12</f>
        <v>1.2817962518433194E-2</v>
      </c>
      <c r="F336" s="34">
        <f t="shared" ref="F336:F399" si="44">IF(E336&gt;0.1,E336,0.1)</f>
        <v>0.1</v>
      </c>
      <c r="G336" s="29">
        <v>0</v>
      </c>
      <c r="H336" s="35">
        <f t="shared" ref="H336:H399" si="45">H335*EXP(-F336/12)</f>
        <v>191.11646270629305</v>
      </c>
      <c r="I336" s="32">
        <f t="shared" ref="I336:I399" si="46">IF(G336=0,((H335-H336)/(F336/12)*30.4375),D336)</f>
        <v>5841.4127489774146</v>
      </c>
      <c r="J336" s="36">
        <f t="shared" ref="J336:J399" si="47">I336+J335</f>
        <v>9902901.7540581934</v>
      </c>
      <c r="K336" s="36">
        <v>454580.86845249095</v>
      </c>
    </row>
    <row r="337" spans="1:11" x14ac:dyDescent="0.2">
      <c r="A337" s="2">
        <v>323</v>
      </c>
      <c r="B337" s="25">
        <f t="shared" si="41"/>
        <v>995.68130033204454</v>
      </c>
      <c r="C337" s="32">
        <f t="shared" si="42"/>
        <v>14372633.743318936</v>
      </c>
      <c r="D337" s="32">
        <f t="shared" ref="D337:D400" si="48">C337-C336</f>
        <v>30322.183311352506</v>
      </c>
      <c r="E337" s="33">
        <f t="shared" si="43"/>
        <v>1.2778642665860681E-2</v>
      </c>
      <c r="F337" s="34">
        <f t="shared" si="44"/>
        <v>0.1</v>
      </c>
      <c r="G337" s="29">
        <v>0</v>
      </c>
      <c r="H337" s="35">
        <f t="shared" si="45"/>
        <v>189.53044311040034</v>
      </c>
      <c r="I337" s="32">
        <f t="shared" si="46"/>
        <v>5792.9365739981158</v>
      </c>
      <c r="J337" s="36">
        <f t="shared" si="47"/>
        <v>9908694.6906321924</v>
      </c>
      <c r="K337" s="36">
        <v>455134.3420218816</v>
      </c>
    </row>
    <row r="338" spans="1:11" x14ac:dyDescent="0.2">
      <c r="A338" s="2">
        <v>324</v>
      </c>
      <c r="B338" s="25">
        <f t="shared" si="41"/>
        <v>994.62481581592556</v>
      </c>
      <c r="C338" s="32">
        <f t="shared" si="42"/>
        <v>14402923.703484103</v>
      </c>
      <c r="D338" s="32">
        <f t="shared" si="48"/>
        <v>30289.960165167227</v>
      </c>
      <c r="E338" s="33">
        <f t="shared" si="43"/>
        <v>1.2739563307663654E-2</v>
      </c>
      <c r="F338" s="34">
        <f t="shared" si="44"/>
        <v>0.1</v>
      </c>
      <c r="G338" s="29">
        <v>0</v>
      </c>
      <c r="H338" s="35">
        <f t="shared" si="45"/>
        <v>187.95758542700295</v>
      </c>
      <c r="I338" s="32">
        <f t="shared" si="46"/>
        <v>5744.8626886089578</v>
      </c>
      <c r="J338" s="36">
        <f t="shared" si="47"/>
        <v>9914439.5533208009</v>
      </c>
      <c r="K338" s="36">
        <v>455685.05513032863</v>
      </c>
    </row>
    <row r="339" spans="1:11" x14ac:dyDescent="0.2">
      <c r="A339" s="2">
        <v>325</v>
      </c>
      <c r="B339" s="25">
        <f t="shared" si="41"/>
        <v>993.57266824699434</v>
      </c>
      <c r="C339" s="32">
        <f t="shared" si="42"/>
        <v>14433181.572983572</v>
      </c>
      <c r="D339" s="32">
        <f t="shared" si="48"/>
        <v>30257.869499469176</v>
      </c>
      <c r="E339" s="33">
        <f t="shared" si="43"/>
        <v>1.2700722244136353E-2</v>
      </c>
      <c r="F339" s="34">
        <f t="shared" si="44"/>
        <v>0.1</v>
      </c>
      <c r="G339" s="29">
        <v>0</v>
      </c>
      <c r="H339" s="35">
        <f t="shared" si="45"/>
        <v>186.39778042924078</v>
      </c>
      <c r="I339" s="32">
        <f t="shared" si="46"/>
        <v>5697.1877543263308</v>
      </c>
      <c r="J339" s="36">
        <f t="shared" si="47"/>
        <v>9920136.7410751265</v>
      </c>
      <c r="K339" s="36">
        <v>456233.02154568839</v>
      </c>
    </row>
    <row r="340" spans="1:11" x14ac:dyDescent="0.2">
      <c r="A340" s="2">
        <v>326</v>
      </c>
      <c r="B340" s="25">
        <f t="shared" si="41"/>
        <v>992.5248267002637</v>
      </c>
      <c r="C340" s="32">
        <f t="shared" si="42"/>
        <v>14463407.483351715</v>
      </c>
      <c r="D340" s="32">
        <f t="shared" si="48"/>
        <v>30225.91036814265</v>
      </c>
      <c r="E340" s="33">
        <f t="shared" si="43"/>
        <v>1.2662117302318591E-2</v>
      </c>
      <c r="F340" s="34">
        <f t="shared" si="44"/>
        <v>0.1</v>
      </c>
      <c r="G340" s="29">
        <v>0</v>
      </c>
      <c r="H340" s="35">
        <f t="shared" si="45"/>
        <v>184.85091979669545</v>
      </c>
      <c r="I340" s="32">
        <f t="shared" si="46"/>
        <v>5649.9084603718256</v>
      </c>
      <c r="J340" s="36">
        <f t="shared" si="47"/>
        <v>9925786.6495354977</v>
      </c>
      <c r="K340" s="36">
        <v>456778.25496714981</v>
      </c>
    </row>
    <row r="341" spans="1:11" x14ac:dyDescent="0.2">
      <c r="A341" s="2">
        <v>327</v>
      </c>
      <c r="B341" s="25">
        <f t="shared" si="41"/>
        <v>991.48126056425576</v>
      </c>
      <c r="C341" s="32">
        <f t="shared" si="42"/>
        <v>14493601.565186463</v>
      </c>
      <c r="D341" s="32">
        <f t="shared" si="48"/>
        <v>30194.081834748387</v>
      </c>
      <c r="E341" s="33">
        <f t="shared" si="43"/>
        <v>1.2623746335610794E-2</v>
      </c>
      <c r="F341" s="34">
        <f t="shared" si="44"/>
        <v>0.1</v>
      </c>
      <c r="G341" s="29">
        <v>0</v>
      </c>
      <c r="H341" s="35">
        <f t="shared" si="45"/>
        <v>183.31689610786808</v>
      </c>
      <c r="I341" s="32">
        <f t="shared" si="46"/>
        <v>5603.0215234419875</v>
      </c>
      <c r="J341" s="36">
        <f t="shared" si="47"/>
        <v>9931389.6710589398</v>
      </c>
      <c r="K341" s="36">
        <v>457320.76902557688</v>
      </c>
    </row>
    <row r="342" spans="1:11" x14ac:dyDescent="0.2">
      <c r="A342" s="2">
        <v>328</v>
      </c>
      <c r="B342" s="25">
        <f t="shared" si="41"/>
        <v>990.44193953688955</v>
      </c>
      <c r="C342" s="32">
        <f t="shared" si="42"/>
        <v>14523763.948158614</v>
      </c>
      <c r="D342" s="32">
        <f t="shared" si="48"/>
        <v>30162.382972151041</v>
      </c>
      <c r="E342" s="33">
        <f t="shared" si="43"/>
        <v>1.2585607223321044E-2</v>
      </c>
      <c r="F342" s="34">
        <f t="shared" si="44"/>
        <v>0.1</v>
      </c>
      <c r="G342" s="29">
        <v>0</v>
      </c>
      <c r="H342" s="35">
        <f t="shared" si="45"/>
        <v>181.79560283271931</v>
      </c>
      <c r="I342" s="32">
        <f t="shared" si="46"/>
        <v>5556.5236874808616</v>
      </c>
      <c r="J342" s="36">
        <f t="shared" si="47"/>
        <v>9936946.1947464198</v>
      </c>
      <c r="K342" s="36">
        <v>457860.5772838493</v>
      </c>
    </row>
    <row r="343" spans="1:11" x14ac:dyDescent="0.2">
      <c r="A343" s="2">
        <v>329</v>
      </c>
      <c r="B343" s="25">
        <f t="shared" si="41"/>
        <v>989.40683362142909</v>
      </c>
      <c r="C343" s="32">
        <f t="shared" si="42"/>
        <v>14553894.761021502</v>
      </c>
      <c r="D343" s="32">
        <f t="shared" si="48"/>
        <v>30130.812862887979</v>
      </c>
      <c r="E343" s="33">
        <f t="shared" si="43"/>
        <v>1.2547697870338843E-2</v>
      </c>
      <c r="F343" s="34">
        <f t="shared" si="44"/>
        <v>0.1</v>
      </c>
      <c r="G343" s="29">
        <v>0</v>
      </c>
      <c r="H343" s="35">
        <f t="shared" si="45"/>
        <v>180.28693432527143</v>
      </c>
      <c r="I343" s="32">
        <f t="shared" si="46"/>
        <v>5510.4117234533796</v>
      </c>
      <c r="J343" s="36">
        <f t="shared" si="47"/>
        <v>9942456.6064698733</v>
      </c>
      <c r="K343" s="36">
        <v>458397.6932372016</v>
      </c>
    </row>
    <row r="344" spans="1:11" x14ac:dyDescent="0.2">
      <c r="A344" s="2">
        <v>330</v>
      </c>
      <c r="B344" s="25">
        <f t="shared" si="41"/>
        <v>988.3759131225014</v>
      </c>
      <c r="C344" s="32">
        <f t="shared" si="42"/>
        <v>14583994.131619778</v>
      </c>
      <c r="D344" s="32">
        <f t="shared" si="48"/>
        <v>30099.370598275214</v>
      </c>
      <c r="E344" s="33">
        <f t="shared" si="43"/>
        <v>1.2510016206696855E-2</v>
      </c>
      <c r="F344" s="34">
        <f t="shared" si="44"/>
        <v>0.1</v>
      </c>
      <c r="G344" s="29">
        <v>0</v>
      </c>
      <c r="H344" s="35">
        <f t="shared" si="45"/>
        <v>178.79078581627181</v>
      </c>
      <c r="I344" s="32">
        <f t="shared" si="46"/>
        <v>5464.6824291211287</v>
      </c>
      <c r="J344" s="36">
        <f t="shared" si="47"/>
        <v>9947921.2888989951</v>
      </c>
      <c r="K344" s="36">
        <v>458932.1303135606</v>
      </c>
    </row>
    <row r="345" spans="1:11" x14ac:dyDescent="0.2">
      <c r="A345" s="2">
        <v>331</v>
      </c>
      <c r="B345" s="25">
        <f t="shared" si="41"/>
        <v>987.34914864217421</v>
      </c>
      <c r="C345" s="32">
        <f t="shared" si="42"/>
        <v>14614062.186898973</v>
      </c>
      <c r="D345" s="32">
        <f t="shared" si="48"/>
        <v>30068.055279195309</v>
      </c>
      <c r="E345" s="33">
        <f t="shared" si="43"/>
        <v>1.2472560187242049E-2</v>
      </c>
      <c r="F345" s="34">
        <f t="shared" si="44"/>
        <v>0.1</v>
      </c>
      <c r="G345" s="29">
        <v>0</v>
      </c>
      <c r="H345" s="35">
        <f t="shared" si="45"/>
        <v>177.30705340591717</v>
      </c>
      <c r="I345" s="32">
        <f t="shared" si="46"/>
        <v>5419.3326288202998</v>
      </c>
      <c r="J345" s="36">
        <f t="shared" si="47"/>
        <v>9953340.6215278152</v>
      </c>
      <c r="K345" s="36">
        <v>459463.90187388106</v>
      </c>
    </row>
    <row r="346" spans="1:11" x14ac:dyDescent="0.2">
      <c r="A346" s="2">
        <v>332</v>
      </c>
      <c r="B346" s="25">
        <f t="shared" si="41"/>
        <v>986.32651107609956</v>
      </c>
      <c r="C346" s="32">
        <f t="shared" si="42"/>
        <v>14644099.052914247</v>
      </c>
      <c r="D346" s="32">
        <f t="shared" si="48"/>
        <v>30036.866015274078</v>
      </c>
      <c r="E346" s="33">
        <f t="shared" si="43"/>
        <v>1.2435327791221484E-2</v>
      </c>
      <c r="F346" s="34">
        <f t="shared" si="44"/>
        <v>0.1</v>
      </c>
      <c r="G346" s="29">
        <v>0</v>
      </c>
      <c r="H346" s="35">
        <f t="shared" si="45"/>
        <v>175.83563405663827</v>
      </c>
      <c r="I346" s="32">
        <f t="shared" si="46"/>
        <v>5374.3591732411951</v>
      </c>
      <c r="J346" s="36">
        <f t="shared" si="47"/>
        <v>9958714.9807010572</v>
      </c>
      <c r="K346" s="36">
        <v>459993.02121247968</v>
      </c>
    </row>
    <row r="347" spans="1:11" x14ac:dyDescent="0.2">
      <c r="A347" s="2">
        <v>333</v>
      </c>
      <c r="B347" s="25">
        <f t="shared" si="41"/>
        <v>985.30797160971622</v>
      </c>
      <c r="C347" s="32">
        <f t="shared" si="42"/>
        <v>14674104.854839269</v>
      </c>
      <c r="D347" s="32">
        <f t="shared" si="48"/>
        <v>30005.801925022155</v>
      </c>
      <c r="E347" s="33">
        <f t="shared" si="43"/>
        <v>1.2398317021954815E-2</v>
      </c>
      <c r="F347" s="34">
        <f t="shared" si="44"/>
        <v>0.1</v>
      </c>
      <c r="G347" s="29">
        <v>0</v>
      </c>
      <c r="H347" s="35">
        <f t="shared" si="45"/>
        <v>174.37642558594453</v>
      </c>
      <c r="I347" s="32">
        <f t="shared" si="46"/>
        <v>5329.7589392088794</v>
      </c>
      <c r="J347" s="36">
        <f t="shared" si="47"/>
        <v>9964044.7396402657</v>
      </c>
      <c r="K347" s="36">
        <v>460519.5015573675</v>
      </c>
    </row>
    <row r="348" spans="1:11" x14ac:dyDescent="0.2">
      <c r="A348" s="2">
        <v>334</v>
      </c>
      <c r="B348" s="25">
        <f t="shared" si="41"/>
        <v>984.29350171451426</v>
      </c>
      <c r="C348" s="32">
        <f t="shared" si="42"/>
        <v>14704079.716975082</v>
      </c>
      <c r="D348" s="32">
        <f t="shared" si="48"/>
        <v>29974.86213581264</v>
      </c>
      <c r="E348" s="33">
        <f t="shared" si="43"/>
        <v>1.2361525906450777E-2</v>
      </c>
      <c r="F348" s="34">
        <f t="shared" si="44"/>
        <v>0.1</v>
      </c>
      <c r="G348" s="29">
        <v>0</v>
      </c>
      <c r="H348" s="35">
        <f t="shared" si="45"/>
        <v>172.92932665932796</v>
      </c>
      <c r="I348" s="32">
        <f t="shared" si="46"/>
        <v>5285.5288294670436</v>
      </c>
      <c r="J348" s="36">
        <f t="shared" si="47"/>
        <v>9969330.2684697323</v>
      </c>
      <c r="K348" s="36">
        <v>461043.35607058054</v>
      </c>
    </row>
    <row r="349" spans="1:11" x14ac:dyDescent="0.2">
      <c r="A349" s="2">
        <v>335</v>
      </c>
      <c r="B349" s="25">
        <f t="shared" si="41"/>
        <v>983.28307314435756</v>
      </c>
      <c r="C349" s="32">
        <f t="shared" si="42"/>
        <v>14734023.762758659</v>
      </c>
      <c r="D349" s="32">
        <f t="shared" si="48"/>
        <v>29944.045783577487</v>
      </c>
      <c r="E349" s="33">
        <f t="shared" si="43"/>
        <v>1.2324952495069073E-2</v>
      </c>
      <c r="F349" s="34">
        <f t="shared" si="44"/>
        <v>0.1</v>
      </c>
      <c r="G349" s="29">
        <v>0</v>
      </c>
      <c r="H349" s="35">
        <f t="shared" si="45"/>
        <v>171.49423678322597</v>
      </c>
      <c r="I349" s="32">
        <f t="shared" si="46"/>
        <v>5241.6657724624947</v>
      </c>
      <c r="J349" s="36">
        <f t="shared" si="47"/>
        <v>9974571.9342421945</v>
      </c>
      <c r="K349" s="36">
        <v>461564.59784850891</v>
      </c>
    </row>
    <row r="350" spans="1:11" x14ac:dyDescent="0.2">
      <c r="A350" s="2">
        <v>336</v>
      </c>
      <c r="B350" s="25">
        <f t="shared" si="41"/>
        <v>982.27665793186441</v>
      </c>
      <c r="C350" s="32">
        <f t="shared" si="42"/>
        <v>14763937.114771517</v>
      </c>
      <c r="D350" s="32">
        <f t="shared" si="48"/>
        <v>29913.352012857795</v>
      </c>
      <c r="E350" s="33">
        <f t="shared" si="43"/>
        <v>1.2288594861179558E-2</v>
      </c>
      <c r="F350" s="34">
        <f t="shared" si="44"/>
        <v>0.1</v>
      </c>
      <c r="G350" s="29">
        <v>0</v>
      </c>
      <c r="H350" s="35">
        <f t="shared" si="45"/>
        <v>170.07105629804266</v>
      </c>
      <c r="I350" s="32">
        <f t="shared" si="46"/>
        <v>5198.1667221320358</v>
      </c>
      <c r="J350" s="36">
        <f t="shared" si="47"/>
        <v>9979770.1009643264</v>
      </c>
      <c r="K350" s="36">
        <v>462083.23992222425</v>
      </c>
    </row>
    <row r="351" spans="1:11" x14ac:dyDescent="0.2">
      <c r="A351" s="2">
        <v>337</v>
      </c>
      <c r="B351" s="25">
        <f t="shared" si="41"/>
        <v>981.27422838484529</v>
      </c>
      <c r="C351" s="32">
        <f t="shared" si="42"/>
        <v>14793819.894748053</v>
      </c>
      <c r="D351" s="32">
        <f t="shared" si="48"/>
        <v>29882.779976535589</v>
      </c>
      <c r="E351" s="33">
        <f t="shared" si="43"/>
        <v>1.2252451100816159E-2</v>
      </c>
      <c r="F351" s="34">
        <f t="shared" si="44"/>
        <v>0.1</v>
      </c>
      <c r="G351" s="29">
        <v>0</v>
      </c>
      <c r="H351" s="35">
        <f t="shared" si="45"/>
        <v>168.65968637122796</v>
      </c>
      <c r="I351" s="32">
        <f t="shared" si="46"/>
        <v>5155.0286576906929</v>
      </c>
      <c r="J351" s="36">
        <f t="shared" si="47"/>
        <v>9984925.129622018</v>
      </c>
      <c r="K351" s="36">
        <v>462599.29525780538</v>
      </c>
    </row>
    <row r="352" spans="1:11" x14ac:dyDescent="0.2">
      <c r="A352" s="2">
        <v>338</v>
      </c>
      <c r="B352" s="25">
        <f t="shared" si="41"/>
        <v>980.27575708279608</v>
      </c>
      <c r="C352" s="32">
        <f t="shared" si="42"/>
        <v>14823672.223584043</v>
      </c>
      <c r="D352" s="32">
        <f t="shared" si="48"/>
        <v>29852.32883599028</v>
      </c>
      <c r="E352" s="33">
        <f t="shared" si="43"/>
        <v>1.2216519332350762E-2</v>
      </c>
      <c r="F352" s="34">
        <f t="shared" si="44"/>
        <v>0.1</v>
      </c>
      <c r="G352" s="29">
        <v>0</v>
      </c>
      <c r="H352" s="35">
        <f t="shared" si="45"/>
        <v>167.26002899041418</v>
      </c>
      <c r="I352" s="32">
        <f t="shared" si="46"/>
        <v>5112.2485834223253</v>
      </c>
      <c r="J352" s="36">
        <f t="shared" si="47"/>
        <v>9990037.3782054409</v>
      </c>
      <c r="K352" s="36">
        <v>463112.77675666253</v>
      </c>
    </row>
    <row r="353" spans="1:11" x14ac:dyDescent="0.2">
      <c r="A353" s="2">
        <v>339</v>
      </c>
      <c r="B353" s="25">
        <f t="shared" si="41"/>
        <v>979.28121687344674</v>
      </c>
      <c r="C353" s="32">
        <f t="shared" si="42"/>
        <v>14853494.221344605</v>
      </c>
      <c r="D353" s="32">
        <f t="shared" si="48"/>
        <v>29821.997760562226</v>
      </c>
      <c r="E353" s="33">
        <f t="shared" si="43"/>
        <v>1.2180797696156476E-2</v>
      </c>
      <c r="F353" s="34">
        <f t="shared" si="44"/>
        <v>0.1</v>
      </c>
      <c r="G353" s="29">
        <v>0</v>
      </c>
      <c r="H353" s="35">
        <f t="shared" si="45"/>
        <v>165.87198695660962</v>
      </c>
      <c r="I353" s="32">
        <f t="shared" si="46"/>
        <v>5069.82352847118</v>
      </c>
      <c r="J353" s="36">
        <f t="shared" si="47"/>
        <v>9995107.2017339114</v>
      </c>
      <c r="K353" s="36">
        <v>463623.69725585997</v>
      </c>
    </row>
    <row r="354" spans="1:11" x14ac:dyDescent="0.2">
      <c r="A354" s="2">
        <v>340</v>
      </c>
      <c r="B354" s="25">
        <f t="shared" si="41"/>
        <v>978.29058086936311</v>
      </c>
      <c r="C354" s="32">
        <f t="shared" si="42"/>
        <v>14883286.007272566</v>
      </c>
      <c r="D354" s="32">
        <f t="shared" si="48"/>
        <v>29791.785927960649</v>
      </c>
      <c r="E354" s="33">
        <f t="shared" si="43"/>
        <v>1.2145284354300259E-2</v>
      </c>
      <c r="F354" s="34">
        <f t="shared" si="44"/>
        <v>0.1</v>
      </c>
      <c r="G354" s="29">
        <v>0</v>
      </c>
      <c r="H354" s="35">
        <f t="shared" si="45"/>
        <v>164.49546387744854</v>
      </c>
      <c r="I354" s="32">
        <f t="shared" si="46"/>
        <v>5027.7505466358252</v>
      </c>
      <c r="J354" s="36">
        <f t="shared" si="47"/>
        <v>10000134.952280547</v>
      </c>
      <c r="K354" s="36">
        <v>464132.06952843681</v>
      </c>
    </row>
    <row r="355" spans="1:11" x14ac:dyDescent="0.2">
      <c r="A355" s="2">
        <v>341</v>
      </c>
      <c r="B355" s="25">
        <f t="shared" si="41"/>
        <v>977.30382244460259</v>
      </c>
      <c r="C355" s="32">
        <f t="shared" si="42"/>
        <v>14913047.69979622</v>
      </c>
      <c r="D355" s="32">
        <f t="shared" si="48"/>
        <v>29761.69252365455</v>
      </c>
      <c r="E355" s="33">
        <f t="shared" si="43"/>
        <v>1.210997749020752E-2</v>
      </c>
      <c r="F355" s="34">
        <f t="shared" si="44"/>
        <v>0.1</v>
      </c>
      <c r="G355" s="29">
        <v>0</v>
      </c>
      <c r="H355" s="35">
        <f t="shared" si="45"/>
        <v>163.13036416049724</v>
      </c>
      <c r="I355" s="32">
        <f t="shared" si="46"/>
        <v>4986.0267161646461</v>
      </c>
      <c r="J355" s="36">
        <f t="shared" si="47"/>
        <v>10005120.978996713</v>
      </c>
      <c r="K355" s="36">
        <v>464637.90628372628</v>
      </c>
    </row>
    <row r="356" spans="1:11" x14ac:dyDescent="0.2">
      <c r="A356" s="2">
        <v>342</v>
      </c>
      <c r="B356" s="25">
        <f t="shared" si="41"/>
        <v>976.32091523141912</v>
      </c>
      <c r="C356" s="32">
        <f t="shared" si="42"/>
        <v>14942779.416537512</v>
      </c>
      <c r="D356" s="32">
        <f t="shared" si="48"/>
        <v>29731.716741291806</v>
      </c>
      <c r="E356" s="33">
        <f t="shared" si="43"/>
        <v>1.2074875308390777E-2</v>
      </c>
      <c r="F356" s="34">
        <f t="shared" si="44"/>
        <v>0.1</v>
      </c>
      <c r="G356" s="29">
        <v>0</v>
      </c>
      <c r="H356" s="35">
        <f t="shared" si="45"/>
        <v>161.77659300661568</v>
      </c>
      <c r="I356" s="32">
        <f t="shared" si="46"/>
        <v>4944.6491395523717</v>
      </c>
      <c r="J356" s="36">
        <f t="shared" si="47"/>
        <v>10010065.628136264</v>
      </c>
      <c r="K356" s="36">
        <v>465141.22016767366</v>
      </c>
    </row>
    <row r="357" spans="1:11" x14ac:dyDescent="0.2">
      <c r="A357" s="2">
        <v>343</v>
      </c>
      <c r="B357" s="25">
        <f t="shared" si="41"/>
        <v>975.34183311702236</v>
      </c>
      <c r="C357" s="32">
        <f t="shared" si="42"/>
        <v>14972481.27431968</v>
      </c>
      <c r="D357" s="32">
        <f t="shared" si="48"/>
        <v>29701.857782168314</v>
      </c>
      <c r="E357" s="33">
        <f t="shared" si="43"/>
        <v>1.2039976034096966E-2</v>
      </c>
      <c r="F357" s="34">
        <f t="shared" si="44"/>
        <v>0.1</v>
      </c>
      <c r="G357" s="29">
        <v>0</v>
      </c>
      <c r="H357" s="35">
        <f t="shared" si="45"/>
        <v>160.43405640337411</v>
      </c>
      <c r="I357" s="32">
        <f t="shared" si="46"/>
        <v>4903.6149433398332</v>
      </c>
      <c r="J357" s="36">
        <f t="shared" si="47"/>
        <v>10014969.243079605</v>
      </c>
      <c r="K357" s="36">
        <v>465642.02376315225</v>
      </c>
    </row>
    <row r="358" spans="1:11" x14ac:dyDescent="0.2">
      <c r="A358" s="2">
        <v>344</v>
      </c>
      <c r="B358" s="25">
        <f t="shared" si="41"/>
        <v>974.36655024038475</v>
      </c>
      <c r="C358" s="32">
        <f t="shared" si="42"/>
        <v>15002153.389174875</v>
      </c>
      <c r="D358" s="32">
        <f t="shared" si="48"/>
        <v>29672.114855194464</v>
      </c>
      <c r="E358" s="33">
        <f t="shared" si="43"/>
        <v>1.2005277913037444E-2</v>
      </c>
      <c r="F358" s="34">
        <f t="shared" si="44"/>
        <v>0.1</v>
      </c>
      <c r="G358" s="29">
        <v>0</v>
      </c>
      <c r="H358" s="35">
        <f t="shared" si="45"/>
        <v>159.10266111852445</v>
      </c>
      <c r="I358" s="32">
        <f t="shared" si="46"/>
        <v>4862.9212779133932</v>
      </c>
      <c r="J358" s="36">
        <f t="shared" si="47"/>
        <v>10019832.164357519</v>
      </c>
      <c r="K358" s="36">
        <v>466140.32959027798</v>
      </c>
    </row>
    <row r="359" spans="1:11" x14ac:dyDescent="0.2">
      <c r="A359" s="2">
        <v>345</v>
      </c>
      <c r="B359" s="25">
        <f t="shared" si="41"/>
        <v>973.39504098909686</v>
      </c>
      <c r="C359" s="32">
        <f t="shared" si="42"/>
        <v>15031795.876352025</v>
      </c>
      <c r="D359" s="32">
        <f t="shared" si="48"/>
        <v>29642.487177150324</v>
      </c>
      <c r="E359" s="33">
        <f t="shared" si="43"/>
        <v>1.1970779211104687E-2</v>
      </c>
      <c r="F359" s="34">
        <f t="shared" si="44"/>
        <v>0.1</v>
      </c>
      <c r="G359" s="29">
        <v>0</v>
      </c>
      <c r="H359" s="35">
        <f t="shared" si="45"/>
        <v>157.78231469352573</v>
      </c>
      <c r="I359" s="32">
        <f t="shared" si="46"/>
        <v>4822.5653173078172</v>
      </c>
      <c r="J359" s="36">
        <f t="shared" si="47"/>
        <v>10024654.729674827</v>
      </c>
      <c r="K359" s="36">
        <v>466636.15010672255</v>
      </c>
    </row>
    <row r="360" spans="1:11" x14ac:dyDescent="0.2">
      <c r="A360" s="2">
        <v>346</v>
      </c>
      <c r="B360" s="25">
        <f t="shared" si="41"/>
        <v>972.42727999627425</v>
      </c>
      <c r="C360" s="32">
        <f t="shared" si="42"/>
        <v>15061408.850324206</v>
      </c>
      <c r="D360" s="32">
        <f t="shared" si="48"/>
        <v>29612.973972180858</v>
      </c>
      <c r="E360" s="33">
        <f t="shared" si="43"/>
        <v>1.1936478214035621E-2</v>
      </c>
      <c r="F360" s="34">
        <f t="shared" si="44"/>
        <v>0.1</v>
      </c>
      <c r="G360" s="29">
        <v>0</v>
      </c>
      <c r="H360" s="35">
        <f t="shared" si="45"/>
        <v>156.47292543712339</v>
      </c>
      <c r="I360" s="32">
        <f t="shared" si="46"/>
        <v>4782.544259009549</v>
      </c>
      <c r="J360" s="36">
        <f t="shared" si="47"/>
        <v>10029437.273933837</v>
      </c>
      <c r="K360" s="36">
        <v>467129.49770802463</v>
      </c>
    </row>
    <row r="361" spans="1:11" x14ac:dyDescent="0.2">
      <c r="A361" s="2">
        <v>347</v>
      </c>
      <c r="B361" s="25">
        <f t="shared" si="41"/>
        <v>971.46324213750756</v>
      </c>
      <c r="C361" s="32">
        <f t="shared" si="42"/>
        <v>15090992.424796021</v>
      </c>
      <c r="D361" s="32">
        <f t="shared" si="48"/>
        <v>29583.574471814558</v>
      </c>
      <c r="E361" s="33">
        <f t="shared" si="43"/>
        <v>1.1902373227189705E-2</v>
      </c>
      <c r="F361" s="34">
        <f t="shared" si="44"/>
        <v>0.1</v>
      </c>
      <c r="G361" s="29">
        <v>0</v>
      </c>
      <c r="H361" s="35">
        <f t="shared" si="45"/>
        <v>155.17440241898171</v>
      </c>
      <c r="I361" s="32">
        <f t="shared" si="46"/>
        <v>4742.8553237624847</v>
      </c>
      <c r="J361" s="36">
        <f t="shared" si="47"/>
        <v>10034180.129257599</v>
      </c>
      <c r="K361" s="36">
        <v>467620.38472789997</v>
      </c>
    </row>
    <row r="362" spans="1:11" x14ac:dyDescent="0.2">
      <c r="A362" s="2">
        <v>348</v>
      </c>
      <c r="B362" s="25">
        <f t="shared" si="41"/>
        <v>970.50290252786101</v>
      </c>
      <c r="C362" s="32">
        <f t="shared" si="42"/>
        <v>15120546.712711055</v>
      </c>
      <c r="D362" s="32">
        <f t="shared" si="48"/>
        <v>29554.28791503422</v>
      </c>
      <c r="E362" s="33">
        <f t="shared" si="43"/>
        <v>1.1868462575228288E-2</v>
      </c>
      <c r="F362" s="34">
        <f t="shared" si="44"/>
        <v>0.1</v>
      </c>
      <c r="G362" s="29">
        <v>0</v>
      </c>
      <c r="H362" s="35">
        <f t="shared" si="45"/>
        <v>153.88665546336929</v>
      </c>
      <c r="I362" s="32">
        <f t="shared" si="46"/>
        <v>4703.4957553743625</v>
      </c>
      <c r="J362" s="36">
        <f t="shared" si="47"/>
        <v>10038883.625012973</v>
      </c>
      <c r="K362" s="36">
        <v>468108.82343854965</v>
      </c>
    </row>
    <row r="363" spans="1:11" x14ac:dyDescent="0.2">
      <c r="A363" s="2">
        <v>349</v>
      </c>
      <c r="B363" s="25">
        <f t="shared" si="41"/>
        <v>969.5462365189187</v>
      </c>
      <c r="C363" s="32">
        <f t="shared" si="42"/>
        <v>15150071.826259064</v>
      </c>
      <c r="D363" s="32">
        <f t="shared" si="48"/>
        <v>29525.113548008725</v>
      </c>
      <c r="E363" s="33">
        <f t="shared" si="43"/>
        <v>1.1834744601826024E-2</v>
      </c>
      <c r="F363" s="34">
        <f t="shared" si="44"/>
        <v>0.1</v>
      </c>
      <c r="G363" s="29">
        <v>0</v>
      </c>
      <c r="H363" s="35">
        <f t="shared" si="45"/>
        <v>152.60959514289667</v>
      </c>
      <c r="I363" s="32">
        <f t="shared" si="46"/>
        <v>4664.4628205262761</v>
      </c>
      <c r="J363" s="36">
        <f t="shared" si="47"/>
        <v>10043548.0878335</v>
      </c>
      <c r="K363" s="36">
        <v>468594.82605096686</v>
      </c>
    </row>
    <row r="364" spans="1:11" x14ac:dyDescent="0.2">
      <c r="A364" s="2">
        <v>350</v>
      </c>
      <c r="B364" s="25">
        <f t="shared" si="41"/>
        <v>968.59321969586892</v>
      </c>
      <c r="C364" s="32">
        <f t="shared" si="42"/>
        <v>15179567.876883119</v>
      </c>
      <c r="D364" s="32">
        <f t="shared" si="48"/>
        <v>29496.050624055788</v>
      </c>
      <c r="E364" s="33">
        <f t="shared" si="43"/>
        <v>1.1801217669482299E-2</v>
      </c>
      <c r="F364" s="34">
        <f t="shared" si="44"/>
        <v>0.1</v>
      </c>
      <c r="G364" s="29">
        <v>0</v>
      </c>
      <c r="H364" s="35">
        <f t="shared" si="45"/>
        <v>151.34313277230615</v>
      </c>
      <c r="I364" s="32">
        <f t="shared" si="46"/>
        <v>4625.7538085818642</v>
      </c>
      <c r="J364" s="36">
        <f t="shared" si="47"/>
        <v>10048173.841642082</v>
      </c>
      <c r="K364" s="36">
        <v>469078.40471524221</v>
      </c>
    </row>
    <row r="365" spans="1:11" x14ac:dyDescent="0.2">
      <c r="A365" s="2">
        <v>351</v>
      </c>
      <c r="B365" s="25">
        <f t="shared" si="41"/>
        <v>967.64382787464115</v>
      </c>
      <c r="C365" s="32">
        <f t="shared" si="42"/>
        <v>15209034.975286638</v>
      </c>
      <c r="D365" s="32">
        <f t="shared" si="48"/>
        <v>29467.098403519019</v>
      </c>
      <c r="E365" s="33">
        <f t="shared" si="43"/>
        <v>1.1767880159143292E-2</v>
      </c>
      <c r="F365" s="34">
        <f t="shared" si="44"/>
        <v>0.1</v>
      </c>
      <c r="G365" s="29">
        <v>0</v>
      </c>
      <c r="H365" s="35">
        <f t="shared" si="45"/>
        <v>150.08718040231304</v>
      </c>
      <c r="I365" s="32">
        <f t="shared" si="46"/>
        <v>4587.3660313998362</v>
      </c>
      <c r="J365" s="36">
        <f t="shared" si="47"/>
        <v>10052761.207673481</v>
      </c>
      <c r="K365" s="36">
        <v>469559.57152086752</v>
      </c>
    </row>
    <row r="366" spans="1:11" x14ac:dyDescent="0.2">
      <c r="A366" s="2">
        <v>352</v>
      </c>
      <c r="B366" s="25">
        <f t="shared" si="41"/>
        <v>966.6980370990791</v>
      </c>
      <c r="C366" s="32">
        <f t="shared" si="42"/>
        <v>15238473.231440516</v>
      </c>
      <c r="D366" s="32">
        <f t="shared" si="48"/>
        <v>29438.256153877825</v>
      </c>
      <c r="E366" s="33">
        <f t="shared" si="43"/>
        <v>1.1734730470032116E-2</v>
      </c>
      <c r="F366" s="34">
        <f t="shared" si="44"/>
        <v>0.1</v>
      </c>
      <c r="G366" s="29">
        <v>0</v>
      </c>
      <c r="H366" s="35">
        <f t="shared" si="45"/>
        <v>148.84165081349801</v>
      </c>
      <c r="I366" s="32">
        <f t="shared" si="46"/>
        <v>4549.2968231469031</v>
      </c>
      <c r="J366" s="36">
        <f t="shared" si="47"/>
        <v>10057310.504496628</v>
      </c>
      <c r="K366" s="36">
        <v>470038.338497038</v>
      </c>
    </row>
    <row r="367" spans="1:11" x14ac:dyDescent="0.2">
      <c r="A367" s="2">
        <v>353</v>
      </c>
      <c r="B367" s="25">
        <f t="shared" si="41"/>
        <v>965.75582363815977</v>
      </c>
      <c r="C367" s="32">
        <f t="shared" si="42"/>
        <v>15267882.754589805</v>
      </c>
      <c r="D367" s="32">
        <f t="shared" si="48"/>
        <v>29409.523149289191</v>
      </c>
      <c r="E367" s="33">
        <f t="shared" si="43"/>
        <v>1.1701767019348244E-2</v>
      </c>
      <c r="F367" s="34">
        <f t="shared" si="44"/>
        <v>0.1</v>
      </c>
      <c r="G367" s="29">
        <v>0</v>
      </c>
      <c r="H367" s="35">
        <f t="shared" si="45"/>
        <v>147.60645751025018</v>
      </c>
      <c r="I367" s="32">
        <f t="shared" si="46"/>
        <v>4511.5435401126833</v>
      </c>
      <c r="J367" s="36">
        <f t="shared" si="47"/>
        <v>10061822.048036741</v>
      </c>
      <c r="K367" s="36">
        <v>470514.71761295298</v>
      </c>
    </row>
    <row r="368" spans="1:11" x14ac:dyDescent="0.2">
      <c r="A368" s="2">
        <v>354</v>
      </c>
      <c r="B368" s="25">
        <f t="shared" si="41"/>
        <v>964.81716398325398</v>
      </c>
      <c r="C368" s="32">
        <f t="shared" si="42"/>
        <v>15297263.653260721</v>
      </c>
      <c r="D368" s="32">
        <f t="shared" si="48"/>
        <v>29380.898670915514</v>
      </c>
      <c r="E368" s="33">
        <f t="shared" si="43"/>
        <v>1.1668988242020319E-2</v>
      </c>
      <c r="F368" s="34">
        <f t="shared" si="44"/>
        <v>0.1</v>
      </c>
      <c r="G368" s="29">
        <v>0</v>
      </c>
      <c r="H368" s="35">
        <f t="shared" si="45"/>
        <v>146.38151471476041</v>
      </c>
      <c r="I368" s="32">
        <f t="shared" si="46"/>
        <v>4474.1035605263733</v>
      </c>
      <c r="J368" s="36">
        <f t="shared" si="47"/>
        <v>10066296.151597267</v>
      </c>
      <c r="K368" s="36">
        <v>470988.72077811515</v>
      </c>
    </row>
    <row r="369" spans="1:11" x14ac:dyDescent="0.2">
      <c r="A369" s="2">
        <v>355</v>
      </c>
      <c r="B369" s="25">
        <f t="shared" si="41"/>
        <v>963.88203484542601</v>
      </c>
      <c r="C369" s="32">
        <f t="shared" si="42"/>
        <v>15326616.035267245</v>
      </c>
      <c r="D369" s="32">
        <f t="shared" si="48"/>
        <v>29352.382006524131</v>
      </c>
      <c r="E369" s="33">
        <f t="shared" si="43"/>
        <v>1.1636392590476281E-2</v>
      </c>
      <c r="F369" s="34">
        <f t="shared" si="44"/>
        <v>0.1</v>
      </c>
      <c r="G369" s="29">
        <v>0</v>
      </c>
      <c r="H369" s="35">
        <f t="shared" si="45"/>
        <v>145.16673736106455</v>
      </c>
      <c r="I369" s="32">
        <f t="shared" si="46"/>
        <v>4436.9742843741478</v>
      </c>
      <c r="J369" s="36">
        <f t="shared" si="47"/>
        <v>10070733.12588164</v>
      </c>
      <c r="K369" s="36">
        <v>471460.35984262836</v>
      </c>
    </row>
    <row r="370" spans="1:11" x14ac:dyDescent="0.2">
      <c r="A370" s="2">
        <v>356</v>
      </c>
      <c r="B370" s="25">
        <f t="shared" si="41"/>
        <v>962.9504131527741</v>
      </c>
      <c r="C370" s="32">
        <f t="shared" si="42"/>
        <v>15355940.007717833</v>
      </c>
      <c r="D370" s="32">
        <f t="shared" si="48"/>
        <v>29323.972450587898</v>
      </c>
      <c r="E370" s="33">
        <f t="shared" si="43"/>
        <v>1.1603978534389528E-2</v>
      </c>
      <c r="F370" s="34">
        <f t="shared" si="44"/>
        <v>0.1</v>
      </c>
      <c r="G370" s="29">
        <v>0</v>
      </c>
      <c r="H370" s="35">
        <f t="shared" si="45"/>
        <v>143.96204108913591</v>
      </c>
      <c r="I370" s="32">
        <f t="shared" si="46"/>
        <v>4400.1531332193572</v>
      </c>
      <c r="J370" s="36">
        <f t="shared" si="47"/>
        <v>10075133.279014859</v>
      </c>
      <c r="K370" s="36">
        <v>471929.64659749373</v>
      </c>
    </row>
    <row r="371" spans="1:11" x14ac:dyDescent="0.2">
      <c r="A371" s="2">
        <v>357</v>
      </c>
      <c r="B371" s="25">
        <f t="shared" si="41"/>
        <v>962.02227604781388</v>
      </c>
      <c r="C371" s="32">
        <f t="shared" si="42"/>
        <v>15385235.677021915</v>
      </c>
      <c r="D371" s="32">
        <f t="shared" si="48"/>
        <v>29295.66930408217</v>
      </c>
      <c r="E371" s="33">
        <f t="shared" si="43"/>
        <v>1.1571744560407734E-2</v>
      </c>
      <c r="F371" s="34">
        <f t="shared" si="44"/>
        <v>0.1</v>
      </c>
      <c r="G371" s="29">
        <v>0</v>
      </c>
      <c r="H371" s="35">
        <f t="shared" si="45"/>
        <v>142.76734223902704</v>
      </c>
      <c r="I371" s="32">
        <f t="shared" si="46"/>
        <v>4363.6375500226259</v>
      </c>
      <c r="J371" s="36">
        <f t="shared" si="47"/>
        <v>10079496.916564882</v>
      </c>
      <c r="K371" s="36">
        <v>472396.59277490462</v>
      </c>
    </row>
    <row r="372" spans="1:11" x14ac:dyDescent="0.2">
      <c r="A372" s="2">
        <v>358</v>
      </c>
      <c r="B372" s="25">
        <f t="shared" si="41"/>
        <v>961.09760088489361</v>
      </c>
      <c r="C372" s="32">
        <f t="shared" si="42"/>
        <v>15414503.14889645</v>
      </c>
      <c r="D372" s="32">
        <f t="shared" si="48"/>
        <v>29267.471874535084</v>
      </c>
      <c r="E372" s="33">
        <f t="shared" si="43"/>
        <v>1.1539689171989696E-2</v>
      </c>
      <c r="F372" s="34">
        <f t="shared" si="44"/>
        <v>0.1</v>
      </c>
      <c r="G372" s="29">
        <v>0</v>
      </c>
      <c r="H372" s="35">
        <f t="shared" si="45"/>
        <v>141.58255784505991</v>
      </c>
      <c r="I372" s="32">
        <f t="shared" si="46"/>
        <v>4327.4249989649607</v>
      </c>
      <c r="J372" s="36">
        <f t="shared" si="47"/>
        <v>10083824.341563847</v>
      </c>
      <c r="K372" s="36">
        <v>472861.2100485398</v>
      </c>
    </row>
    <row r="373" spans="1:11" x14ac:dyDescent="0.2">
      <c r="A373" s="2">
        <v>359</v>
      </c>
      <c r="B373" s="25">
        <f t="shared" si="41"/>
        <v>960.17636522765372</v>
      </c>
      <c r="C373" s="32">
        <f t="shared" si="42"/>
        <v>15443742.528372372</v>
      </c>
      <c r="D373" s="32">
        <f t="shared" si="48"/>
        <v>29239.379475921392</v>
      </c>
      <c r="E373" s="33">
        <f t="shared" si="43"/>
        <v>1.1507810889107507E-2</v>
      </c>
      <c r="F373" s="34">
        <f t="shared" si="44"/>
        <v>0.1</v>
      </c>
      <c r="G373" s="29">
        <v>0</v>
      </c>
      <c r="H373" s="35">
        <f t="shared" si="45"/>
        <v>140.40760563006435</v>
      </c>
      <c r="I373" s="32">
        <f t="shared" si="46"/>
        <v>4291.5129652712712</v>
      </c>
      <c r="J373" s="36">
        <f t="shared" si="47"/>
        <v>10088115.854529118</v>
      </c>
      <c r="K373" s="36">
        <v>473323.51003385527</v>
      </c>
    </row>
    <row r="374" spans="1:11" x14ac:dyDescent="0.2">
      <c r="A374" s="2">
        <v>360</v>
      </c>
      <c r="B374" s="25">
        <f t="shared" si="41"/>
        <v>959.25854684652245</v>
      </c>
      <c r="C374" s="32">
        <f t="shared" si="42"/>
        <v>15472953.919800717</v>
      </c>
      <c r="D374" s="32">
        <f t="shared" si="48"/>
        <v>29211.391428345814</v>
      </c>
      <c r="E374" s="33">
        <f t="shared" si="43"/>
        <v>1.1476108248027419E-2</v>
      </c>
      <c r="F374" s="34">
        <f t="shared" si="44"/>
        <v>0.1</v>
      </c>
      <c r="G374" s="29">
        <v>0</v>
      </c>
      <c r="H374" s="35">
        <f t="shared" si="45"/>
        <v>139.24240399966433</v>
      </c>
      <c r="I374" s="32">
        <f t="shared" si="46"/>
        <v>4255.8989550360729</v>
      </c>
      <c r="J374" s="36">
        <f t="shared" si="47"/>
        <v>10092371.753484154</v>
      </c>
      <c r="K374" s="36">
        <v>473783.50428837474</v>
      </c>
    </row>
    <row r="375" spans="1:11" x14ac:dyDescent="0.2">
      <c r="A375" s="2">
        <v>361</v>
      </c>
      <c r="B375" s="25">
        <f t="shared" si="41"/>
        <v>958.3441237162441</v>
      </c>
      <c r="C375" s="32">
        <f t="shared" si="42"/>
        <v>15502137.426859194</v>
      </c>
      <c r="D375" s="32">
        <f t="shared" si="48"/>
        <v>29183.507058477029</v>
      </c>
      <c r="E375" s="33">
        <f t="shared" si="43"/>
        <v>1.1444579801146706E-2</v>
      </c>
      <c r="F375" s="34">
        <f t="shared" si="44"/>
        <v>0.1</v>
      </c>
      <c r="G375" s="29">
        <v>0</v>
      </c>
      <c r="H375" s="35">
        <f t="shared" si="45"/>
        <v>138.08687203661171</v>
      </c>
      <c r="I375" s="32">
        <f t="shared" si="46"/>
        <v>4220.5804950497095</v>
      </c>
      <c r="J375" s="36">
        <f t="shared" si="47"/>
        <v>10096592.333979204</v>
      </c>
      <c r="K375" s="36">
        <v>474241.20431197854</v>
      </c>
    </row>
    <row r="376" spans="1:11" x14ac:dyDescent="0.2">
      <c r="A376" s="2">
        <v>362</v>
      </c>
      <c r="B376" s="25">
        <f t="shared" si="41"/>
        <v>957.4330740134501</v>
      </c>
      <c r="C376" s="32">
        <f t="shared" si="42"/>
        <v>15531293.152558131</v>
      </c>
      <c r="D376" s="32">
        <f t="shared" si="48"/>
        <v>29155.725698936731</v>
      </c>
      <c r="E376" s="33">
        <f t="shared" si="43"/>
        <v>1.1413224116682547E-2</v>
      </c>
      <c r="F376" s="34">
        <f t="shared" si="44"/>
        <v>0.1</v>
      </c>
      <c r="G376" s="29">
        <v>0</v>
      </c>
      <c r="H376" s="35">
        <f t="shared" si="45"/>
        <v>136.9409294951669</v>
      </c>
      <c r="I376" s="32">
        <f t="shared" si="46"/>
        <v>4185.5551326271707</v>
      </c>
      <c r="J376" s="36">
        <f t="shared" si="47"/>
        <v>10100777.889111832</v>
      </c>
      <c r="K376" s="36">
        <v>474696.62154719111</v>
      </c>
    </row>
    <row r="377" spans="1:11" x14ac:dyDescent="0.2">
      <c r="A377" s="2">
        <v>363</v>
      </c>
      <c r="B377" s="25">
        <f t="shared" si="41"/>
        <v>956.52537611426021</v>
      </c>
      <c r="C377" s="32">
        <f t="shared" si="42"/>
        <v>15560421.199246567</v>
      </c>
      <c r="D377" s="32">
        <f t="shared" si="48"/>
        <v>29128.046688435599</v>
      </c>
      <c r="E377" s="33">
        <f t="shared" si="43"/>
        <v>1.1382039778522236E-2</v>
      </c>
      <c r="F377" s="34">
        <f t="shared" si="44"/>
        <v>0.1</v>
      </c>
      <c r="G377" s="29">
        <v>0</v>
      </c>
      <c r="H377" s="35">
        <f t="shared" si="45"/>
        <v>135.80449679552618</v>
      </c>
      <c r="I377" s="32">
        <f t="shared" si="46"/>
        <v>4150.8204354377349</v>
      </c>
      <c r="J377" s="36">
        <f t="shared" si="47"/>
        <v>10104928.70954727</v>
      </c>
      <c r="K377" s="36">
        <v>475149.76737946708</v>
      </c>
    </row>
    <row r="378" spans="1:11" x14ac:dyDescent="0.2">
      <c r="A378" s="2">
        <v>364</v>
      </c>
      <c r="B378" s="25">
        <f t="shared" si="41"/>
        <v>955.62100859192208</v>
      </c>
      <c r="C378" s="32">
        <f t="shared" si="42"/>
        <v>15589521.668618461</v>
      </c>
      <c r="D378" s="32">
        <f t="shared" si="48"/>
        <v>29100.469371894374</v>
      </c>
      <c r="E378" s="33">
        <f t="shared" si="43"/>
        <v>1.135102538597609E-2</v>
      </c>
      <c r="F378" s="34">
        <f t="shared" si="44"/>
        <v>0.1</v>
      </c>
      <c r="G378" s="29">
        <v>0</v>
      </c>
      <c r="H378" s="35">
        <f t="shared" si="45"/>
        <v>134.67749501829539</v>
      </c>
      <c r="I378" s="32">
        <f t="shared" si="46"/>
        <v>4116.3739913354539</v>
      </c>
      <c r="J378" s="36">
        <f t="shared" si="47"/>
        <v>10109045.083538605</v>
      </c>
      <c r="K378" s="36">
        <v>475600.65313747583</v>
      </c>
    </row>
    <row r="379" spans="1:11" x14ac:dyDescent="0.2">
      <c r="A379" s="2">
        <v>365</v>
      </c>
      <c r="B379" s="25">
        <f t="shared" si="41"/>
        <v>954.71995021448151</v>
      </c>
      <c r="C379" s="32">
        <f t="shared" si="42"/>
        <v>15618594.661718564</v>
      </c>
      <c r="D379" s="32">
        <f t="shared" si="48"/>
        <v>29072.993100102991</v>
      </c>
      <c r="E379" s="33">
        <f t="shared" si="43"/>
        <v>1.1320179553601005E-2</v>
      </c>
      <c r="F379" s="34">
        <f t="shared" si="44"/>
        <v>0.1</v>
      </c>
      <c r="G379" s="29">
        <v>0</v>
      </c>
      <c r="H379" s="35">
        <f t="shared" si="45"/>
        <v>133.5598458990093</v>
      </c>
      <c r="I379" s="32">
        <f t="shared" si="46"/>
        <v>4082.213408192426</v>
      </c>
      <c r="J379" s="36">
        <f t="shared" si="47"/>
        <v>10113127.296946798</v>
      </c>
      <c r="K379" s="36">
        <v>476049.29009338474</v>
      </c>
    </row>
    <row r="380" spans="1:11" x14ac:dyDescent="0.2">
      <c r="A380" s="2">
        <v>366</v>
      </c>
      <c r="B380" s="25">
        <f t="shared" si="41"/>
        <v>953.82217994249083</v>
      </c>
      <c r="C380" s="32">
        <f t="shared" si="42"/>
        <v>15647640.278948303</v>
      </c>
      <c r="D380" s="32">
        <f t="shared" si="48"/>
        <v>29045.617229739204</v>
      </c>
      <c r="E380" s="33">
        <f t="shared" si="43"/>
        <v>1.1289500910948047E-2</v>
      </c>
      <c r="F380" s="34">
        <f t="shared" si="44"/>
        <v>0.1</v>
      </c>
      <c r="G380" s="29">
        <v>0</v>
      </c>
      <c r="H380" s="35">
        <f t="shared" si="45"/>
        <v>132.45147182269659</v>
      </c>
      <c r="I380" s="32">
        <f t="shared" si="46"/>
        <v>4048.3363137321876</v>
      </c>
      <c r="J380" s="36">
        <f t="shared" si="47"/>
        <v>10117175.633260529</v>
      </c>
      <c r="K380" s="36">
        <v>476495.68946314114</v>
      </c>
    </row>
    <row r="381" spans="1:11" x14ac:dyDescent="0.2">
      <c r="A381" s="2">
        <v>367</v>
      </c>
      <c r="B381" s="25">
        <f t="shared" si="41"/>
        <v>952.92767692674715</v>
      </c>
      <c r="C381" s="32">
        <f t="shared" si="42"/>
        <v>15676658.620071551</v>
      </c>
      <c r="D381" s="32">
        <f t="shared" si="48"/>
        <v>29018.341123247519</v>
      </c>
      <c r="E381" s="33">
        <f t="shared" si="43"/>
        <v>1.1258988102392693E-2</v>
      </c>
      <c r="F381" s="34">
        <f t="shared" si="44"/>
        <v>0.1</v>
      </c>
      <c r="G381" s="29">
        <v>0</v>
      </c>
      <c r="H381" s="35">
        <f t="shared" si="45"/>
        <v>131.35229581848986</v>
      </c>
      <c r="I381" s="32">
        <f t="shared" si="46"/>
        <v>4014.7403553650652</v>
      </c>
      <c r="J381" s="36">
        <f t="shared" si="47"/>
        <v>10121190.373615894</v>
      </c>
      <c r="K381" s="36">
        <v>476939.86240675254</v>
      </c>
    </row>
    <row r="382" spans="1:11" x14ac:dyDescent="0.2">
      <c r="A382" s="2">
        <v>368</v>
      </c>
      <c r="B382" s="25">
        <f t="shared" si="41"/>
        <v>952.03642050606345</v>
      </c>
      <c r="C382" s="32">
        <f t="shared" si="42"/>
        <v>15705649.784220546</v>
      </c>
      <c r="D382" s="32">
        <f t="shared" si="48"/>
        <v>28991.164148995653</v>
      </c>
      <c r="E382" s="33">
        <f t="shared" si="43"/>
        <v>1.1228639786939776E-2</v>
      </c>
      <c r="F382" s="34">
        <f t="shared" si="44"/>
        <v>0.1</v>
      </c>
      <c r="G382" s="29">
        <v>0</v>
      </c>
      <c r="H382" s="35">
        <f t="shared" si="45"/>
        <v>130.26224155428042</v>
      </c>
      <c r="I382" s="32">
        <f t="shared" si="46"/>
        <v>3981.4232000249876</v>
      </c>
      <c r="J382" s="36">
        <f t="shared" si="47"/>
        <v>10125171.796815919</v>
      </c>
      <c r="K382" s="36">
        <v>477381.82002856559</v>
      </c>
    </row>
    <row r="383" spans="1:11" x14ac:dyDescent="0.2">
      <c r="A383" s="2">
        <v>369</v>
      </c>
      <c r="B383" s="25">
        <f t="shared" si="41"/>
        <v>951.14839020507407</v>
      </c>
      <c r="C383" s="32">
        <f t="shared" si="42"/>
        <v>15734613.869901445</v>
      </c>
      <c r="D383" s="32">
        <f t="shared" si="48"/>
        <v>28964.085680898279</v>
      </c>
      <c r="E383" s="33">
        <f t="shared" si="43"/>
        <v>1.1198454637992409E-2</v>
      </c>
      <c r="F383" s="34">
        <f t="shared" si="44"/>
        <v>0.1</v>
      </c>
      <c r="G383" s="29">
        <v>0</v>
      </c>
      <c r="H383" s="35">
        <f t="shared" si="45"/>
        <v>129.18123333141739</v>
      </c>
      <c r="I383" s="32">
        <f t="shared" si="46"/>
        <v>3948.3825340072299</v>
      </c>
      <c r="J383" s="36">
        <f t="shared" si="47"/>
        <v>10129120.179349925</v>
      </c>
      <c r="K383" s="36">
        <v>477821.57337754389</v>
      </c>
    </row>
    <row r="384" spans="1:11" x14ac:dyDescent="0.2">
      <c r="A384" s="2">
        <v>370</v>
      </c>
      <c r="B384" s="25">
        <f t="shared" si="41"/>
        <v>950.26356573206863</v>
      </c>
      <c r="C384" s="32">
        <f t="shared" si="42"/>
        <v>15763550.975</v>
      </c>
      <c r="D384" s="32">
        <f t="shared" si="48"/>
        <v>28937.105098554865</v>
      </c>
      <c r="E384" s="33">
        <f t="shared" si="43"/>
        <v>1.1168431343194268E-2</v>
      </c>
      <c r="F384" s="34">
        <f t="shared" si="44"/>
        <v>0.1</v>
      </c>
      <c r="G384" s="29">
        <v>0</v>
      </c>
      <c r="H384" s="35">
        <f t="shared" si="45"/>
        <v>128.10919607945087</v>
      </c>
      <c r="I384" s="32">
        <f t="shared" si="46"/>
        <v>3915.6160628077159</v>
      </c>
      <c r="J384" s="36">
        <f t="shared" si="47"/>
        <v>10133035.795412732</v>
      </c>
      <c r="K384" s="36">
        <v>478259.13344754407</v>
      </c>
    </row>
    <row r="385" spans="1:11" x14ac:dyDescent="0.2">
      <c r="A385" s="2">
        <v>371</v>
      </c>
      <c r="B385" s="25">
        <f t="shared" si="41"/>
        <v>949.38192697685895</v>
      </c>
      <c r="C385" s="32">
        <f t="shared" si="42"/>
        <v>15792461.196787106</v>
      </c>
      <c r="D385" s="32">
        <f t="shared" si="48"/>
        <v>28910.221787106246</v>
      </c>
      <c r="E385" s="33">
        <f t="shared" si="43"/>
        <v>1.1138568604221211E-2</v>
      </c>
      <c r="F385" s="34">
        <f t="shared" si="44"/>
        <v>0.1</v>
      </c>
      <c r="G385" s="29">
        <v>0</v>
      </c>
      <c r="H385" s="35">
        <f t="shared" si="45"/>
        <v>127.04605535091865</v>
      </c>
      <c r="I385" s="32">
        <f t="shared" si="46"/>
        <v>3883.1215109639274</v>
      </c>
      <c r="J385" s="36">
        <f t="shared" si="47"/>
        <v>10136918.916923696</v>
      </c>
      <c r="K385" s="36">
        <v>478694.5111775907</v>
      </c>
    </row>
    <row r="386" spans="1:11" x14ac:dyDescent="0.2">
      <c r="A386" s="2">
        <v>372</v>
      </c>
      <c r="B386" s="25">
        <f t="shared" si="41"/>
        <v>948.5034540086757</v>
      </c>
      <c r="C386" s="32">
        <f t="shared" si="42"/>
        <v>15821344.631924191</v>
      </c>
      <c r="D386" s="32">
        <f t="shared" si="48"/>
        <v>28883.435137085617</v>
      </c>
      <c r="E386" s="33">
        <f t="shared" si="43"/>
        <v>1.1108865136596903E-2</v>
      </c>
      <c r="F386" s="34">
        <f t="shared" si="44"/>
        <v>0.1</v>
      </c>
      <c r="G386" s="29">
        <v>0</v>
      </c>
      <c r="H386" s="35">
        <f t="shared" si="45"/>
        <v>125.99173731617621</v>
      </c>
      <c r="I386" s="32">
        <f t="shared" si="46"/>
        <v>3850.8966218967503</v>
      </c>
      <c r="J386" s="36">
        <f t="shared" si="47"/>
        <v>10140769.813545592</v>
      </c>
      <c r="K386" s="36">
        <v>479127.71745214966</v>
      </c>
    </row>
    <row r="387" spans="1:11" x14ac:dyDescent="0.2">
      <c r="A387" s="2">
        <v>373</v>
      </c>
      <c r="B387" s="25">
        <f t="shared" si="41"/>
        <v>947.62812707409444</v>
      </c>
      <c r="C387" s="32">
        <f t="shared" si="42"/>
        <v>15850201.376468919</v>
      </c>
      <c r="D387" s="32">
        <f t="shared" si="48"/>
        <v>28856.744544727728</v>
      </c>
      <c r="E387" s="33">
        <f t="shared" si="43"/>
        <v>1.1079319669513789E-2</v>
      </c>
      <c r="F387" s="34">
        <f t="shared" si="44"/>
        <v>0.1</v>
      </c>
      <c r="G387" s="29">
        <v>0</v>
      </c>
      <c r="H387" s="35">
        <f t="shared" si="45"/>
        <v>124.94616875826965</v>
      </c>
      <c r="I387" s="32">
        <f t="shared" si="46"/>
        <v>3818.9391577537212</v>
      </c>
      <c r="J387" s="36">
        <f t="shared" si="47"/>
        <v>10144588.752703346</v>
      </c>
      <c r="K387" s="36">
        <v>479558.7631014004</v>
      </c>
    </row>
    <row r="388" spans="1:11" x14ac:dyDescent="0.2">
      <c r="A388" s="2">
        <v>374</v>
      </c>
      <c r="B388" s="25">
        <f t="shared" si="41"/>
        <v>946.75592659499205</v>
      </c>
      <c r="C388" s="32">
        <f t="shared" si="42"/>
        <v>15879031.525880303</v>
      </c>
      <c r="D388" s="32">
        <f t="shared" si="48"/>
        <v>28830.149411384016</v>
      </c>
      <c r="E388" s="33">
        <f t="shared" si="43"/>
        <v>1.1049930945646057E-2</v>
      </c>
      <c r="F388" s="34">
        <f t="shared" si="44"/>
        <v>0.1</v>
      </c>
      <c r="G388" s="29">
        <v>0</v>
      </c>
      <c r="H388" s="35">
        <f t="shared" si="45"/>
        <v>123.90927706785115</v>
      </c>
      <c r="I388" s="32">
        <f t="shared" si="46"/>
        <v>3787.246899253571</v>
      </c>
      <c r="J388" s="36">
        <f t="shared" si="47"/>
        <v>10148375.999602599</v>
      </c>
      <c r="K388" s="36">
        <v>479987.65890150663</v>
      </c>
    </row>
    <row r="389" spans="1:11" x14ac:dyDescent="0.2">
      <c r="A389" s="2">
        <v>375</v>
      </c>
      <c r="B389" s="25">
        <f t="shared" si="41"/>
        <v>945.88683316653169</v>
      </c>
      <c r="C389" s="32">
        <f t="shared" si="42"/>
        <v>15907835.175023973</v>
      </c>
      <c r="D389" s="32">
        <f t="shared" si="48"/>
        <v>28803.649143669754</v>
      </c>
      <c r="E389" s="33">
        <f t="shared" si="43"/>
        <v>1.1020697720967965E-2</v>
      </c>
      <c r="F389" s="34">
        <f t="shared" si="44"/>
        <v>0.1</v>
      </c>
      <c r="G389" s="29">
        <v>0</v>
      </c>
      <c r="H389" s="35">
        <f t="shared" si="45"/>
        <v>122.88099023813662</v>
      </c>
      <c r="I389" s="32">
        <f t="shared" si="46"/>
        <v>3755.8176455323255</v>
      </c>
      <c r="J389" s="36">
        <f t="shared" si="47"/>
        <v>10152131.817248132</v>
      </c>
      <c r="K389" s="36">
        <v>480414.41557488561</v>
      </c>
    </row>
    <row r="390" spans="1:11" x14ac:dyDescent="0.2">
      <c r="A390" s="2">
        <v>376</v>
      </c>
      <c r="B390" s="25">
        <f t="shared" si="41"/>
        <v>945.02082755517563</v>
      </c>
      <c r="C390" s="32">
        <f t="shared" si="42"/>
        <v>15936612.418177729</v>
      </c>
      <c r="D390" s="32">
        <f t="shared" si="48"/>
        <v>28777.243153756484</v>
      </c>
      <c r="E390" s="33">
        <f t="shared" si="43"/>
        <v>1.0991618764592155E-2</v>
      </c>
      <c r="F390" s="34">
        <f t="shared" si="44"/>
        <v>0.1</v>
      </c>
      <c r="G390" s="29">
        <v>0</v>
      </c>
      <c r="H390" s="35">
        <f t="shared" si="45"/>
        <v>121.86123685990519</v>
      </c>
      <c r="I390" s="32">
        <f t="shared" si="46"/>
        <v>3724.6492139902912</v>
      </c>
      <c r="J390" s="36">
        <f t="shared" si="47"/>
        <v>10155856.466462122</v>
      </c>
      <c r="K390" s="36">
        <v>480839.04379047645</v>
      </c>
    </row>
    <row r="391" spans="1:11" x14ac:dyDescent="0.2">
      <c r="A391" s="2">
        <v>377</v>
      </c>
      <c r="B391" s="25">
        <f t="shared" si="41"/>
        <v>944.15789069672667</v>
      </c>
      <c r="C391" s="32">
        <f t="shared" si="42"/>
        <v>15965363.349036405</v>
      </c>
      <c r="D391" s="32">
        <f t="shared" si="48"/>
        <v>28750.93085867539</v>
      </c>
      <c r="E391" s="33">
        <f t="shared" si="43"/>
        <v>1.0962692858583985E-2</v>
      </c>
      <c r="F391" s="34">
        <f t="shared" si="44"/>
        <v>0.1</v>
      </c>
      <c r="G391" s="29">
        <v>0</v>
      </c>
      <c r="H391" s="35">
        <f t="shared" si="45"/>
        <v>120.84994611654021</v>
      </c>
      <c r="I391" s="32">
        <f t="shared" si="46"/>
        <v>3693.7394401405927</v>
      </c>
      <c r="J391" s="36">
        <f t="shared" si="47"/>
        <v>10159550.205902264</v>
      </c>
      <c r="K391" s="36">
        <v>481261.55416400667</v>
      </c>
    </row>
    <row r="392" spans="1:11" x14ac:dyDescent="0.2">
      <c r="A392" s="2">
        <v>378</v>
      </c>
      <c r="B392" s="25">
        <f t="shared" si="41"/>
        <v>943.2980036943967</v>
      </c>
      <c r="C392" s="32">
        <f t="shared" si="42"/>
        <v>15994088.060717162</v>
      </c>
      <c r="D392" s="32">
        <f t="shared" si="48"/>
        <v>28724.711680756882</v>
      </c>
      <c r="E392" s="33">
        <f t="shared" si="43"/>
        <v>1.0933918797797194E-2</v>
      </c>
      <c r="F392" s="34">
        <f t="shared" si="44"/>
        <v>0.1</v>
      </c>
      <c r="G392" s="29">
        <v>0</v>
      </c>
      <c r="H392" s="35">
        <f t="shared" si="45"/>
        <v>119.84704777911143</v>
      </c>
      <c r="I392" s="32">
        <f t="shared" si="46"/>
        <v>3663.0861774585996</v>
      </c>
      <c r="J392" s="36">
        <f t="shared" si="47"/>
        <v>10163213.292079723</v>
      </c>
      <c r="K392" s="36">
        <v>481681.95725825761</v>
      </c>
    </row>
    <row r="393" spans="1:11" x14ac:dyDescent="0.2">
      <c r="A393" s="2">
        <v>379</v>
      </c>
      <c r="B393" s="25">
        <f t="shared" si="41"/>
        <v>942.44114781690269</v>
      </c>
      <c r="C393" s="32">
        <f t="shared" si="42"/>
        <v>16022786.645764515</v>
      </c>
      <c r="D393" s="32">
        <f t="shared" si="48"/>
        <v>28698.585047353059</v>
      </c>
      <c r="E393" s="33">
        <f t="shared" si="43"/>
        <v>1.090529538970425E-2</v>
      </c>
      <c r="F393" s="34">
        <f t="shared" si="44"/>
        <v>0.1</v>
      </c>
      <c r="G393" s="29">
        <v>0</v>
      </c>
      <c r="H393" s="35">
        <f t="shared" si="45"/>
        <v>118.85247220149793</v>
      </c>
      <c r="I393" s="32">
        <f t="shared" si="46"/>
        <v>3632.6872972333199</v>
      </c>
      <c r="J393" s="36">
        <f t="shared" si="47"/>
        <v>10166845.979376955</v>
      </c>
      <c r="K393" s="36">
        <v>482100.26358332852</v>
      </c>
    </row>
    <row r="394" spans="1:11" x14ac:dyDescent="0.2">
      <c r="A394" s="2">
        <v>380</v>
      </c>
      <c r="B394" s="25">
        <f t="shared" si="41"/>
        <v>941.5873044965889</v>
      </c>
      <c r="C394" s="32">
        <f t="shared" si="42"/>
        <v>16051459.196155377</v>
      </c>
      <c r="D394" s="32">
        <f t="shared" si="48"/>
        <v>28672.550390861928</v>
      </c>
      <c r="E394" s="33">
        <f t="shared" si="43"/>
        <v>1.0876821454230686E-2</v>
      </c>
      <c r="F394" s="34">
        <f t="shared" si="44"/>
        <v>0.1</v>
      </c>
      <c r="G394" s="29">
        <v>0</v>
      </c>
      <c r="H394" s="35">
        <f t="shared" si="45"/>
        <v>117.86615031555156</v>
      </c>
      <c r="I394" s="32">
        <f t="shared" si="46"/>
        <v>3602.5406884191061</v>
      </c>
      <c r="J394" s="36">
        <f t="shared" si="47"/>
        <v>10170448.520065375</v>
      </c>
      <c r="K394" s="36">
        <v>482516.48359689931</v>
      </c>
    </row>
    <row r="395" spans="1:11" x14ac:dyDescent="0.2">
      <c r="A395" s="2">
        <v>381</v>
      </c>
      <c r="B395" s="25">
        <f t="shared" si="41"/>
        <v>940.73645532757496</v>
      </c>
      <c r="C395" s="32">
        <f t="shared" si="42"/>
        <v>16080105.803303875</v>
      </c>
      <c r="D395" s="32">
        <f t="shared" si="48"/>
        <v>28646.607148498297</v>
      </c>
      <c r="E395" s="33">
        <f t="shared" si="43"/>
        <v>1.0848495823600132E-2</v>
      </c>
      <c r="F395" s="34">
        <f t="shared" si="44"/>
        <v>0.1</v>
      </c>
      <c r="G395" s="29">
        <v>0</v>
      </c>
      <c r="H395" s="35">
        <f t="shared" si="45"/>
        <v>116.88801362630055</v>
      </c>
      <c r="I395" s="32">
        <f t="shared" si="46"/>
        <v>3572.6442574893372</v>
      </c>
      <c r="J395" s="36">
        <f t="shared" si="47"/>
        <v>10174021.164322864</v>
      </c>
      <c r="K395" s="36">
        <v>482930.62770449201</v>
      </c>
    </row>
    <row r="396" spans="1:11" x14ac:dyDescent="0.2">
      <c r="A396" s="2">
        <v>382</v>
      </c>
      <c r="B396" s="25">
        <f t="shared" si="41"/>
        <v>939.88858206393081</v>
      </c>
      <c r="C396" s="32">
        <f t="shared" si="42"/>
        <v>16108726.558066441</v>
      </c>
      <c r="D396" s="32">
        <f t="shared" si="48"/>
        <v>28620.754762565717</v>
      </c>
      <c r="E396" s="33">
        <f t="shared" si="43"/>
        <v>1.0820317342159335E-2</v>
      </c>
      <c r="F396" s="34">
        <f t="shared" si="44"/>
        <v>0.1</v>
      </c>
      <c r="G396" s="29">
        <v>0</v>
      </c>
      <c r="H396" s="35">
        <f t="shared" si="45"/>
        <v>115.91799420719281</v>
      </c>
      <c r="I396" s="32">
        <f t="shared" si="46"/>
        <v>3542.9959282910309</v>
      </c>
      <c r="J396" s="36">
        <f t="shared" si="47"/>
        <v>10177564.160251155</v>
      </c>
      <c r="K396" s="36">
        <v>483342.70625973085</v>
      </c>
    </row>
    <row r="397" spans="1:11" x14ac:dyDescent="0.2">
      <c r="A397" s="2">
        <v>383</v>
      </c>
      <c r="B397" s="25">
        <f t="shared" si="41"/>
        <v>939.04366661787515</v>
      </c>
      <c r="C397" s="32">
        <f t="shared" si="42"/>
        <v>16137321.550746458</v>
      </c>
      <c r="D397" s="32">
        <f t="shared" si="48"/>
        <v>28594.992680016905</v>
      </c>
      <c r="E397" s="33">
        <f t="shared" si="43"/>
        <v>1.0792284866243196E-2</v>
      </c>
      <c r="F397" s="34">
        <f t="shared" si="44"/>
        <v>0.1</v>
      </c>
      <c r="G397" s="29">
        <v>0</v>
      </c>
      <c r="H397" s="35">
        <f t="shared" si="45"/>
        <v>114.95602469537884</v>
      </c>
      <c r="I397" s="32">
        <f t="shared" si="46"/>
        <v>3513.5936419004952</v>
      </c>
      <c r="J397" s="36">
        <f t="shared" si="47"/>
        <v>10181077.753893057</v>
      </c>
      <c r="K397" s="36">
        <v>483752.72956460121</v>
      </c>
    </row>
    <row r="398" spans="1:11" x14ac:dyDescent="0.2">
      <c r="A398" s="2">
        <v>384</v>
      </c>
      <c r="B398" s="25">
        <f t="shared" si="41"/>
        <v>938.20169105799948</v>
      </c>
      <c r="C398" s="32">
        <f t="shared" si="42"/>
        <v>16165890.871099327</v>
      </c>
      <c r="D398" s="32">
        <f t="shared" si="48"/>
        <v>28569.320352869108</v>
      </c>
      <c r="E398" s="33">
        <f t="shared" si="43"/>
        <v>1.0764397264007802E-2</v>
      </c>
      <c r="F398" s="34">
        <f t="shared" si="44"/>
        <v>0.1</v>
      </c>
      <c r="G398" s="29">
        <v>0</v>
      </c>
      <c r="H398" s="35">
        <f t="shared" si="45"/>
        <v>114.00203828703374</v>
      </c>
      <c r="I398" s="32">
        <f t="shared" si="46"/>
        <v>3484.4353564804856</v>
      </c>
      <c r="J398" s="36">
        <f t="shared" si="47"/>
        <v>10184562.189249538</v>
      </c>
      <c r="K398" s="36">
        <v>484160.70786970702</v>
      </c>
    </row>
    <row r="399" spans="1:11" x14ac:dyDescent="0.2">
      <c r="A399" s="2">
        <v>385</v>
      </c>
      <c r="B399" s="25">
        <f t="shared" si="41"/>
        <v>937.36263760751933</v>
      </c>
      <c r="C399" s="32">
        <f t="shared" si="42"/>
        <v>16194434.608336797</v>
      </c>
      <c r="D399" s="32">
        <f t="shared" si="48"/>
        <v>28543.737237470224</v>
      </c>
      <c r="E399" s="33">
        <f t="shared" si="43"/>
        <v>1.0736653415251474E-2</v>
      </c>
      <c r="F399" s="34">
        <f t="shared" si="44"/>
        <v>0.1</v>
      </c>
      <c r="G399" s="29">
        <v>0</v>
      </c>
      <c r="H399" s="35">
        <f t="shared" si="45"/>
        <v>113.05596873271799</v>
      </c>
      <c r="I399" s="32">
        <f t="shared" si="46"/>
        <v>3455.5190471382971</v>
      </c>
      <c r="J399" s="36">
        <f t="shared" si="47"/>
        <v>10188017.708296677</v>
      </c>
      <c r="K399" s="36">
        <v>484566.6513745272</v>
      </c>
    </row>
    <row r="400" spans="1:11" x14ac:dyDescent="0.2">
      <c r="A400" s="2">
        <v>386</v>
      </c>
      <c r="B400" s="25">
        <f t="shared" ref="B400:B463" si="49">$C$4*(1+($C$6*($C$5/12)*A400))^(-1/$C$6)</f>
        <v>936.52648864254354</v>
      </c>
      <c r="C400" s="32">
        <f t="shared" ref="C400:C463" si="50">(($C$4^$C$6)/((1-$C$6)*($C$5/12)))*(($C$4^(1-$C$6))-(B400^(1-$C$6)))*30.4375</f>
        <v>16222952.851132032</v>
      </c>
      <c r="D400" s="32">
        <f t="shared" si="48"/>
        <v>28518.242795234546</v>
      </c>
      <c r="E400" s="33">
        <f t="shared" ref="E400:E463" si="51">-LN(B400/B399)*12</f>
        <v>1.0709052211333149E-2</v>
      </c>
      <c r="F400" s="34">
        <f t="shared" ref="F400:F463" si="52">IF(E400&gt;0.1,E400,0.1)</f>
        <v>0.1</v>
      </c>
      <c r="G400" s="29">
        <v>0</v>
      </c>
      <c r="H400" s="35">
        <f t="shared" ref="H400:H463" si="53">H399*EXP(-F400/12)</f>
        <v>112.11775033277677</v>
      </c>
      <c r="I400" s="32">
        <f t="shared" ref="I400:I463" si="54">IF(G400=0,((H399-H400)/(F400/12)*30.4375),D400)</f>
        <v>3426.8427057853082</v>
      </c>
      <c r="J400" s="36">
        <f t="shared" ref="J400:J463" si="55">I400+J399</f>
        <v>10191444.551002463</v>
      </c>
      <c r="K400" s="36">
        <v>484970.57022767048</v>
      </c>
    </row>
    <row r="401" spans="1:11" x14ac:dyDescent="0.2">
      <c r="A401" s="2">
        <v>387</v>
      </c>
      <c r="B401" s="25">
        <f t="shared" si="49"/>
        <v>935.69322669037285</v>
      </c>
      <c r="C401" s="32">
        <f t="shared" si="50"/>
        <v>16251445.687624041</v>
      </c>
      <c r="D401" s="32">
        <f t="shared" ref="D401:D464" si="56">C401-C400</f>
        <v>28492.836492009461</v>
      </c>
      <c r="E401" s="33">
        <f t="shared" si="51"/>
        <v>1.0681592554957436E-2</v>
      </c>
      <c r="F401" s="34">
        <f t="shared" si="52"/>
        <v>0.1</v>
      </c>
      <c r="G401" s="29">
        <v>0</v>
      </c>
      <c r="H401" s="35">
        <f t="shared" si="53"/>
        <v>111.18731793277749</v>
      </c>
      <c r="I401" s="32">
        <f t="shared" si="54"/>
        <v>3398.404340997356</v>
      </c>
      <c r="J401" s="36">
        <f t="shared" si="55"/>
        <v>10194842.955343461</v>
      </c>
      <c r="K401" s="36">
        <v>485372.4745271292</v>
      </c>
    </row>
    <row r="402" spans="1:11" x14ac:dyDescent="0.2">
      <c r="A402" s="2">
        <v>388</v>
      </c>
      <c r="B402" s="25">
        <f t="shared" si="49"/>
        <v>934.86283442782019</v>
      </c>
      <c r="C402" s="32">
        <f t="shared" si="50"/>
        <v>16279913.205422197</v>
      </c>
      <c r="D402" s="32">
        <f t="shared" si="56"/>
        <v>28467.517798155546</v>
      </c>
      <c r="E402" s="33">
        <f t="shared" si="51"/>
        <v>1.0654273360045003E-2</v>
      </c>
      <c r="F402" s="34">
        <f t="shared" si="52"/>
        <v>0.1</v>
      </c>
      <c r="G402" s="29">
        <v>0</v>
      </c>
      <c r="H402" s="35">
        <f t="shared" si="53"/>
        <v>110.26460691898511</v>
      </c>
      <c r="I402" s="32">
        <f t="shared" si="54"/>
        <v>3370.2019778766685</v>
      </c>
      <c r="J402" s="36">
        <f t="shared" si="55"/>
        <v>10198213.157321338</v>
      </c>
      <c r="K402" s="36">
        <v>485772.37432053185</v>
      </c>
    </row>
    <row r="403" spans="1:11" x14ac:dyDescent="0.2">
      <c r="A403" s="2">
        <v>389</v>
      </c>
      <c r="B403" s="25">
        <f t="shared" si="49"/>
        <v>934.03529467955082</v>
      </c>
      <c r="C403" s="32">
        <f t="shared" si="50"/>
        <v>16308355.491610926</v>
      </c>
      <c r="D403" s="32">
        <f t="shared" si="56"/>
        <v>28442.286188729107</v>
      </c>
      <c r="E403" s="33">
        <f t="shared" si="51"/>
        <v>1.0627093551633649E-2</v>
      </c>
      <c r="F403" s="34">
        <f t="shared" si="52"/>
        <v>0.1</v>
      </c>
      <c r="G403" s="29">
        <v>0</v>
      </c>
      <c r="H403" s="35">
        <f t="shared" si="53"/>
        <v>109.34955321387508</v>
      </c>
      <c r="I403" s="32">
        <f t="shared" si="54"/>
        <v>3342.2336579143694</v>
      </c>
      <c r="J403" s="36">
        <f t="shared" si="55"/>
        <v>10201555.390979253</v>
      </c>
      <c r="K403" s="36">
        <v>486170.27960539405</v>
      </c>
    </row>
    <row r="404" spans="1:11" x14ac:dyDescent="0.2">
      <c r="A404" s="2">
        <v>390</v>
      </c>
      <c r="B404" s="25">
        <f t="shared" si="49"/>
        <v>933.21059041645094</v>
      </c>
      <c r="C404" s="32">
        <f t="shared" si="50"/>
        <v>16336772.632754078</v>
      </c>
      <c r="D404" s="32">
        <f t="shared" si="56"/>
        <v>28417.14114315249</v>
      </c>
      <c r="E404" s="33">
        <f t="shared" si="51"/>
        <v>1.0600052065659374E-2</v>
      </c>
      <c r="F404" s="34">
        <f t="shared" si="52"/>
        <v>0.1</v>
      </c>
      <c r="G404" s="29">
        <v>0</v>
      </c>
      <c r="H404" s="35">
        <f t="shared" si="53"/>
        <v>108.44209327168348</v>
      </c>
      <c r="I404" s="32">
        <f t="shared" si="54"/>
        <v>3314.4974388548467</v>
      </c>
      <c r="J404" s="36">
        <f t="shared" si="55"/>
        <v>10204869.888418108</v>
      </c>
      <c r="K404" s="36">
        <v>486566.20032936864</v>
      </c>
    </row>
    <row r="405" spans="1:11" x14ac:dyDescent="0.2">
      <c r="A405" s="2">
        <v>391</v>
      </c>
      <c r="B405" s="25">
        <f t="shared" si="49"/>
        <v>932.38870475401143</v>
      </c>
      <c r="C405" s="32">
        <f t="shared" si="50"/>
        <v>16365164.714899523</v>
      </c>
      <c r="D405" s="32">
        <f t="shared" si="56"/>
        <v>28392.082145445049</v>
      </c>
      <c r="E405" s="33">
        <f t="shared" si="51"/>
        <v>1.0573147848908117E-2</v>
      </c>
      <c r="F405" s="34">
        <f t="shared" si="52"/>
        <v>0.1</v>
      </c>
      <c r="G405" s="29">
        <v>0</v>
      </c>
      <c r="H405" s="35">
        <f t="shared" si="53"/>
        <v>107.54216407399406</v>
      </c>
      <c r="I405" s="32">
        <f t="shared" si="54"/>
        <v>3286.9913945605958</v>
      </c>
      <c r="J405" s="36">
        <f t="shared" si="55"/>
        <v>10208156.879812669</v>
      </c>
      <c r="K405" s="36">
        <v>486960.14639049437</v>
      </c>
    </row>
    <row r="406" spans="1:11" x14ac:dyDescent="0.2">
      <c r="A406" s="2">
        <v>392</v>
      </c>
      <c r="B406" s="25">
        <f t="shared" si="49"/>
        <v>931.56962095073982</v>
      </c>
      <c r="C406" s="32">
        <f t="shared" si="50"/>
        <v>16393531.823583156</v>
      </c>
      <c r="D406" s="32">
        <f t="shared" si="56"/>
        <v>28367.108683632687</v>
      </c>
      <c r="E406" s="33">
        <f t="shared" si="51"/>
        <v>1.0546379858794169E-2</v>
      </c>
      <c r="F406" s="34">
        <f t="shared" si="52"/>
        <v>0.1</v>
      </c>
      <c r="G406" s="29">
        <v>0</v>
      </c>
      <c r="H406" s="35">
        <f t="shared" si="53"/>
        <v>106.649703125362</v>
      </c>
      <c r="I406" s="32">
        <f t="shared" si="54"/>
        <v>3259.7136148786117</v>
      </c>
      <c r="J406" s="36">
        <f t="shared" si="55"/>
        <v>10211416.593427548</v>
      </c>
      <c r="K406" s="36">
        <v>487352.12763744331</v>
      </c>
    </row>
    <row r="407" spans="1:11" x14ac:dyDescent="0.2">
      <c r="A407" s="2">
        <v>393</v>
      </c>
      <c r="B407" s="25">
        <f t="shared" si="49"/>
        <v>930.75332240659043</v>
      </c>
      <c r="C407" s="32">
        <f t="shared" si="50"/>
        <v>16421874.043833628</v>
      </c>
      <c r="D407" s="32">
        <f t="shared" si="56"/>
        <v>28342.220250472426</v>
      </c>
      <c r="E407" s="33">
        <f t="shared" si="51"/>
        <v>1.0519747063271929E-2</v>
      </c>
      <c r="F407" s="34">
        <f t="shared" si="52"/>
        <v>0.1</v>
      </c>
      <c r="G407" s="29">
        <v>0</v>
      </c>
      <c r="H407" s="35">
        <f t="shared" si="53"/>
        <v>105.76464844897386</v>
      </c>
      <c r="I407" s="32">
        <f t="shared" si="54"/>
        <v>3232.66220550767</v>
      </c>
      <c r="J407" s="36">
        <f t="shared" si="55"/>
        <v>10214649.255633056</v>
      </c>
      <c r="K407" s="36">
        <v>487742.15386976697</v>
      </c>
    </row>
    <row r="408" spans="1:11" x14ac:dyDescent="0.2">
      <c r="A408" s="2">
        <v>394</v>
      </c>
      <c r="B408" s="25">
        <f t="shared" si="49"/>
        <v>929.93979266141537</v>
      </c>
      <c r="C408" s="32">
        <f t="shared" si="50"/>
        <v>16450191.460176373</v>
      </c>
      <c r="D408" s="32">
        <f t="shared" si="56"/>
        <v>28317.416342744604</v>
      </c>
      <c r="E408" s="33">
        <f t="shared" si="51"/>
        <v>1.0493248440704987E-2</v>
      </c>
      <c r="F408" s="34">
        <f t="shared" si="52"/>
        <v>0.1</v>
      </c>
      <c r="G408" s="29">
        <v>0</v>
      </c>
      <c r="H408" s="35">
        <f t="shared" si="53"/>
        <v>104.88693858234366</v>
      </c>
      <c r="I408" s="32">
        <f t="shared" si="54"/>
        <v>3205.8352878667988</v>
      </c>
      <c r="J408" s="36">
        <f t="shared" si="55"/>
        <v>10217855.090920923</v>
      </c>
      <c r="K408" s="36">
        <v>488130.23483814154</v>
      </c>
    </row>
    <row r="409" spans="1:11" x14ac:dyDescent="0.2">
      <c r="A409" s="2">
        <v>395</v>
      </c>
      <c r="B409" s="25">
        <f t="shared" si="49"/>
        <v>929.12901539343693</v>
      </c>
      <c r="C409" s="32">
        <f t="shared" si="50"/>
        <v>16478484.156638036</v>
      </c>
      <c r="D409" s="32">
        <f t="shared" si="56"/>
        <v>28292.69646166265</v>
      </c>
      <c r="E409" s="33">
        <f t="shared" si="51"/>
        <v>1.0466882979724559E-2</v>
      </c>
      <c r="F409" s="34">
        <f t="shared" si="52"/>
        <v>0.1</v>
      </c>
      <c r="G409" s="29">
        <v>0</v>
      </c>
      <c r="H409" s="35">
        <f t="shared" si="53"/>
        <v>104.01651257304459</v>
      </c>
      <c r="I409" s="32">
        <f t="shared" si="54"/>
        <v>3179.2309989648406</v>
      </c>
      <c r="J409" s="36">
        <f t="shared" si="55"/>
        <v>10221034.321919888</v>
      </c>
      <c r="K409" s="36">
        <v>488516.38024461141</v>
      </c>
    </row>
    <row r="410" spans="1:11" x14ac:dyDescent="0.2">
      <c r="A410" s="2">
        <v>396</v>
      </c>
      <c r="B410" s="25">
        <f t="shared" si="49"/>
        <v>928.32097441774283</v>
      </c>
      <c r="C410" s="32">
        <f t="shared" si="50"/>
        <v>16506752.216750376</v>
      </c>
      <c r="D410" s="32">
        <f t="shared" si="56"/>
        <v>28268.060112340376</v>
      </c>
      <c r="E410" s="33">
        <f t="shared" si="51"/>
        <v>1.0440649679077242E-2</v>
      </c>
      <c r="F410" s="34">
        <f t="shared" si="52"/>
        <v>0.1</v>
      </c>
      <c r="G410" s="29">
        <v>0</v>
      </c>
      <c r="H410" s="35">
        <f t="shared" si="53"/>
        <v>103.15330997447622</v>
      </c>
      <c r="I410" s="32">
        <f t="shared" si="54"/>
        <v>3152.8474912710017</v>
      </c>
      <c r="J410" s="36">
        <f t="shared" si="55"/>
        <v>10224187.16941116</v>
      </c>
      <c r="K410" s="36">
        <v>488900.59974283184</v>
      </c>
    </row>
    <row r="411" spans="1:11" x14ac:dyDescent="0.2">
      <c r="A411" s="2">
        <v>397</v>
      </c>
      <c r="B411" s="25">
        <f t="shared" si="49"/>
        <v>927.51565368479612</v>
      </c>
      <c r="C411" s="32">
        <f t="shared" si="50"/>
        <v>16534995.723554797</v>
      </c>
      <c r="D411" s="32">
        <f t="shared" si="56"/>
        <v>28243.506804421544</v>
      </c>
      <c r="E411" s="33">
        <f t="shared" si="51"/>
        <v>1.0414547547560798E-2</v>
      </c>
      <c r="F411" s="34">
        <f t="shared" si="52"/>
        <v>0.1</v>
      </c>
      <c r="G411" s="29">
        <v>0</v>
      </c>
      <c r="H411" s="35">
        <f t="shared" si="53"/>
        <v>102.29727084166672</v>
      </c>
      <c r="I411" s="32">
        <f t="shared" si="54"/>
        <v>3126.6829325866966</v>
      </c>
      <c r="J411" s="36">
        <f t="shared" si="55"/>
        <v>10227313.852343747</v>
      </c>
      <c r="K411" s="36">
        <v>489282.90293831035</v>
      </c>
    </row>
    <row r="412" spans="1:11" x14ac:dyDescent="0.2">
      <c r="A412" s="2">
        <v>398</v>
      </c>
      <c r="B412" s="25">
        <f t="shared" si="49"/>
        <v>926.71303727897111</v>
      </c>
      <c r="C412" s="32">
        <f t="shared" si="50"/>
        <v>16563214.75960605</v>
      </c>
      <c r="D412" s="32">
        <f t="shared" si="56"/>
        <v>28219.036051252857</v>
      </c>
      <c r="E412" s="33">
        <f t="shared" si="51"/>
        <v>1.0388575603826578E-2</v>
      </c>
      <c r="F412" s="34">
        <f t="shared" si="52"/>
        <v>0.1</v>
      </c>
      <c r="G412" s="29">
        <v>0</v>
      </c>
      <c r="H412" s="35">
        <f t="shared" si="53"/>
        <v>101.44833572711008</v>
      </c>
      <c r="I412" s="32">
        <f t="shared" si="54"/>
        <v>3100.7355059181232</v>
      </c>
      <c r="J412" s="36">
        <f t="shared" si="55"/>
        <v>10230414.587849665</v>
      </c>
      <c r="K412" s="36">
        <v>489663.29938864667</v>
      </c>
    </row>
    <row r="413" spans="1:11" x14ac:dyDescent="0.2">
      <c r="A413" s="2">
        <v>399</v>
      </c>
      <c r="B413" s="25">
        <f t="shared" si="49"/>
        <v>925.91310941710435</v>
      </c>
      <c r="C413" s="32">
        <f t="shared" si="50"/>
        <v>16591409.406976603</v>
      </c>
      <c r="D413" s="32">
        <f t="shared" si="56"/>
        <v>28194.647370552644</v>
      </c>
      <c r="E413" s="33">
        <f t="shared" si="51"/>
        <v>1.0362732876307309E-2</v>
      </c>
      <c r="F413" s="34">
        <f t="shared" si="52"/>
        <v>0.1</v>
      </c>
      <c r="G413" s="29">
        <v>0</v>
      </c>
      <c r="H413" s="35">
        <f t="shared" si="53"/>
        <v>100.60644567663773</v>
      </c>
      <c r="I413" s="32">
        <f t="shared" si="54"/>
        <v>3075.0034093502359</v>
      </c>
      <c r="J413" s="36">
        <f t="shared" si="55"/>
        <v>10233489.591259016</v>
      </c>
      <c r="K413" s="36">
        <v>490041.79860377195</v>
      </c>
    </row>
    <row r="414" spans="1:11" x14ac:dyDescent="0.2">
      <c r="A414" s="2">
        <v>400</v>
      </c>
      <c r="B414" s="25">
        <f t="shared" si="49"/>
        <v>925.11585444706714</v>
      </c>
      <c r="C414" s="32">
        <f t="shared" si="50"/>
        <v>16619579.747260483</v>
      </c>
      <c r="D414" s="32">
        <f t="shared" si="56"/>
        <v>28170.34028388001</v>
      </c>
      <c r="E414" s="33">
        <f t="shared" si="51"/>
        <v>1.0337018403072877E-2</v>
      </c>
      <c r="F414" s="34">
        <f t="shared" si="52"/>
        <v>0.1</v>
      </c>
      <c r="G414" s="29">
        <v>0</v>
      </c>
      <c r="H414" s="35">
        <f t="shared" si="53"/>
        <v>99.771542225324495</v>
      </c>
      <c r="I414" s="32">
        <f t="shared" si="54"/>
        <v>3049.484855921602</v>
      </c>
      <c r="J414" s="36">
        <f t="shared" si="55"/>
        <v>10236539.076114938</v>
      </c>
      <c r="K414" s="36">
        <v>490418.41004618624</v>
      </c>
    </row>
    <row r="415" spans="1:11" x14ac:dyDescent="0.2">
      <c r="A415" s="2">
        <v>401</v>
      </c>
      <c r="B415" s="25">
        <f t="shared" si="49"/>
        <v>924.32125684635446</v>
      </c>
      <c r="C415" s="32">
        <f t="shared" si="50"/>
        <v>16647725.861577258</v>
      </c>
      <c r="D415" s="32">
        <f t="shared" si="56"/>
        <v>28146.114316774532</v>
      </c>
      <c r="E415" s="33">
        <f t="shared" si="51"/>
        <v>1.0311431231735439E-2</v>
      </c>
      <c r="F415" s="34">
        <f t="shared" si="52"/>
        <v>0.1</v>
      </c>
      <c r="G415" s="29">
        <v>0</v>
      </c>
      <c r="H415" s="35">
        <f t="shared" si="53"/>
        <v>98.943567393428495</v>
      </c>
      <c r="I415" s="32">
        <f t="shared" si="54"/>
        <v>3024.1780735001412</v>
      </c>
      <c r="J415" s="36">
        <f t="shared" si="55"/>
        <v>10239563.254188437</v>
      </c>
      <c r="K415" s="36">
        <v>490793.14313119522</v>
      </c>
    </row>
    <row r="416" spans="1:11" x14ac:dyDescent="0.2">
      <c r="A416" s="2">
        <v>402</v>
      </c>
      <c r="B416" s="25">
        <f t="shared" si="49"/>
        <v>923.52930122069711</v>
      </c>
      <c r="C416" s="32">
        <f t="shared" si="50"/>
        <v>16675847.83057601</v>
      </c>
      <c r="D416" s="32">
        <f t="shared" si="56"/>
        <v>28121.968998752534</v>
      </c>
      <c r="E416" s="33">
        <f t="shared" si="51"/>
        <v>1.0285970419278557E-2</v>
      </c>
      <c r="F416" s="34">
        <f t="shared" si="52"/>
        <v>0.1</v>
      </c>
      <c r="G416" s="29">
        <v>0</v>
      </c>
      <c r="H416" s="35">
        <f t="shared" si="53"/>
        <v>98.122463682364781</v>
      </c>
      <c r="I416" s="32">
        <f t="shared" si="54"/>
        <v>2999.0813046602138</v>
      </c>
      <c r="J416" s="36">
        <f t="shared" si="55"/>
        <v>10242562.335493097</v>
      </c>
      <c r="K416" s="36">
        <v>491166.00722714548</v>
      </c>
    </row>
    <row r="417" spans="1:11" x14ac:dyDescent="0.2">
      <c r="A417" s="2">
        <v>403</v>
      </c>
      <c r="B417" s="25">
        <f t="shared" si="49"/>
        <v>922.7399723026864</v>
      </c>
      <c r="C417" s="32">
        <f t="shared" si="50"/>
        <v>16703945.734439179</v>
      </c>
      <c r="D417" s="32">
        <f t="shared" si="56"/>
        <v>28097.903863169253</v>
      </c>
      <c r="E417" s="33">
        <f t="shared" si="51"/>
        <v>1.0260635032010312E-2</v>
      </c>
      <c r="F417" s="34">
        <f t="shared" si="52"/>
        <v>0.1</v>
      </c>
      <c r="G417" s="29">
        <v>0</v>
      </c>
      <c r="H417" s="35">
        <f t="shared" si="53"/>
        <v>97.308174070712312</v>
      </c>
      <c r="I417" s="32">
        <f t="shared" si="54"/>
        <v>2974.1928065606453</v>
      </c>
      <c r="J417" s="36">
        <f t="shared" si="55"/>
        <v>10245536.528299658</v>
      </c>
      <c r="K417" s="36">
        <v>491537.01165565889</v>
      </c>
    </row>
    <row r="418" spans="1:11" x14ac:dyDescent="0.2">
      <c r="A418" s="2">
        <v>404</v>
      </c>
      <c r="B418" s="25">
        <f t="shared" si="49"/>
        <v>921.95325495042096</v>
      </c>
      <c r="C418" s="32">
        <f t="shared" si="50"/>
        <v>16732019.652886396</v>
      </c>
      <c r="D418" s="32">
        <f t="shared" si="56"/>
        <v>28073.918447216973</v>
      </c>
      <c r="E418" s="33">
        <f t="shared" si="51"/>
        <v>1.023542414540311E-2</v>
      </c>
      <c r="F418" s="34">
        <f t="shared" si="52"/>
        <v>0.1</v>
      </c>
      <c r="G418" s="29">
        <v>0</v>
      </c>
      <c r="H418" s="35">
        <f t="shared" si="53"/>
        <v>96.500642010254154</v>
      </c>
      <c r="I418" s="32">
        <f t="shared" si="54"/>
        <v>2949.5108508234212</v>
      </c>
      <c r="J418" s="36">
        <f t="shared" si="55"/>
        <v>10248486.03915048</v>
      </c>
      <c r="K418" s="36">
        <v>491906.16569186549</v>
      </c>
    </row>
    <row r="419" spans="1:11" x14ac:dyDescent="0.2">
      <c r="A419" s="2">
        <v>405</v>
      </c>
      <c r="B419" s="25">
        <f t="shared" si="49"/>
        <v>921.16913414617068</v>
      </c>
      <c r="C419" s="32">
        <f t="shared" si="50"/>
        <v>16760069.665178375</v>
      </c>
      <c r="D419" s="32">
        <f t="shared" si="56"/>
        <v>28050.012291979045</v>
      </c>
      <c r="E419" s="33">
        <f t="shared" si="51"/>
        <v>1.0210336843981488E-2</v>
      </c>
      <c r="F419" s="34">
        <f t="shared" si="52"/>
        <v>0.1</v>
      </c>
      <c r="G419" s="29">
        <v>0</v>
      </c>
      <c r="H419" s="35">
        <f t="shared" si="53"/>
        <v>95.699811422050459</v>
      </c>
      <c r="I419" s="32">
        <f t="shared" si="54"/>
        <v>2925.0337234139961</v>
      </c>
      <c r="J419" s="36">
        <f t="shared" si="55"/>
        <v>10251411.072873894</v>
      </c>
      <c r="K419" s="36">
        <v>492273.47856463544</v>
      </c>
    </row>
    <row r="420" spans="1:11" x14ac:dyDescent="0.2">
      <c r="A420" s="2">
        <v>406</v>
      </c>
      <c r="B420" s="25">
        <f t="shared" si="49"/>
        <v>920.38759499505602</v>
      </c>
      <c r="C420" s="32">
        <f t="shared" si="50"/>
        <v>16788095.850120533</v>
      </c>
      <c r="D420" s="32">
        <f t="shared" si="56"/>
        <v>28026.184942157939</v>
      </c>
      <c r="E420" s="33">
        <f t="shared" si="51"/>
        <v>1.0185372221243235E-2</v>
      </c>
      <c r="F420" s="34">
        <f t="shared" si="52"/>
        <v>0.1</v>
      </c>
      <c r="G420" s="29">
        <v>0</v>
      </c>
      <c r="H420" s="35">
        <f t="shared" si="53"/>
        <v>94.905626692544104</v>
      </c>
      <c r="I420" s="32">
        <f t="shared" si="54"/>
        <v>2900.7597245219627</v>
      </c>
      <c r="J420" s="36">
        <f t="shared" si="55"/>
        <v>10254311.832598416</v>
      </c>
      <c r="K420" s="36">
        <v>492638.95945680962</v>
      </c>
    </row>
    <row r="421" spans="1:11" x14ac:dyDescent="0.2">
      <c r="A421" s="2">
        <v>407</v>
      </c>
      <c r="B421" s="25">
        <f t="shared" si="49"/>
        <v>919.6086227237472</v>
      </c>
      <c r="C421" s="32">
        <f t="shared" si="50"/>
        <v>16816098.286066774</v>
      </c>
      <c r="D421" s="32">
        <f t="shared" si="56"/>
        <v>28002.435946241021</v>
      </c>
      <c r="E421" s="33">
        <f t="shared" si="51"/>
        <v>1.0160529379516553E-2</v>
      </c>
      <c r="F421" s="34">
        <f t="shared" si="52"/>
        <v>0.1</v>
      </c>
      <c r="G421" s="29">
        <v>0</v>
      </c>
      <c r="H421" s="35">
        <f t="shared" si="53"/>
        <v>94.118032669698593</v>
      </c>
      <c r="I421" s="32">
        <f t="shared" si="54"/>
        <v>2876.6871684432281</v>
      </c>
      <c r="J421" s="36">
        <f t="shared" si="55"/>
        <v>10257188.51976686</v>
      </c>
      <c r="K421" s="36">
        <v>493002.61750542943</v>
      </c>
    </row>
    <row r="422" spans="1:11" x14ac:dyDescent="0.2">
      <c r="A422" s="2">
        <v>408</v>
      </c>
      <c r="B422" s="25">
        <f t="shared" si="49"/>
        <v>918.83220267917818</v>
      </c>
      <c r="C422" s="32">
        <f t="shared" si="50"/>
        <v>16844077.050923243</v>
      </c>
      <c r="D422" s="32">
        <f t="shared" si="56"/>
        <v>27978.764856468886</v>
      </c>
      <c r="E422" s="33">
        <f t="shared" si="51"/>
        <v>1.0135807429875857E-2</v>
      </c>
      <c r="F422" s="34">
        <f t="shared" si="52"/>
        <v>0.1</v>
      </c>
      <c r="G422" s="29">
        <v>0</v>
      </c>
      <c r="H422" s="35">
        <f t="shared" si="53"/>
        <v>93.33697465916805</v>
      </c>
      <c r="I422" s="32">
        <f t="shared" si="54"/>
        <v>2852.8143834628095</v>
      </c>
      <c r="J422" s="36">
        <f t="shared" si="55"/>
        <v>10260041.334150322</v>
      </c>
      <c r="K422" s="36">
        <v>493364.46180196502</v>
      </c>
    </row>
    <row r="423" spans="1:11" x14ac:dyDescent="0.2">
      <c r="A423" s="2">
        <v>409</v>
      </c>
      <c r="B423" s="25">
        <f t="shared" si="49"/>
        <v>918.05832032727858</v>
      </c>
      <c r="C423" s="32">
        <f t="shared" si="50"/>
        <v>16872032.222151872</v>
      </c>
      <c r="D423" s="32">
        <f t="shared" si="56"/>
        <v>27955.171228628606</v>
      </c>
      <c r="E423" s="33">
        <f t="shared" si="51"/>
        <v>1.011120549202159E-2</v>
      </c>
      <c r="F423" s="34">
        <f t="shared" si="52"/>
        <v>0.1</v>
      </c>
      <c r="G423" s="29">
        <v>0</v>
      </c>
      <c r="H423" s="35">
        <f t="shared" si="53"/>
        <v>92.562398420498965</v>
      </c>
      <c r="I423" s="32">
        <f t="shared" si="54"/>
        <v>2829.1397117388301</v>
      </c>
      <c r="J423" s="36">
        <f t="shared" si="55"/>
        <v>10262870.473862061</v>
      </c>
      <c r="K423" s="36">
        <v>493724.50139254262</v>
      </c>
    </row>
    <row r="424" spans="1:11" x14ac:dyDescent="0.2">
      <c r="A424" s="2">
        <v>410</v>
      </c>
      <c r="B424" s="25">
        <f t="shared" si="49"/>
        <v>917.28696125172178</v>
      </c>
      <c r="C424" s="32">
        <f t="shared" si="50"/>
        <v>16899963.876773898</v>
      </c>
      <c r="D424" s="32">
        <f t="shared" si="56"/>
        <v>27931.654622025788</v>
      </c>
      <c r="E424" s="33">
        <f t="shared" si="51"/>
        <v>1.0086722694178717E-2</v>
      </c>
      <c r="F424" s="34">
        <f t="shared" si="52"/>
        <v>0.1</v>
      </c>
      <c r="G424" s="29">
        <v>0</v>
      </c>
      <c r="H424" s="35">
        <f t="shared" si="53"/>
        <v>91.794250163363472</v>
      </c>
      <c r="I424" s="32">
        <f t="shared" si="54"/>
        <v>2805.6615091873896</v>
      </c>
      <c r="J424" s="36">
        <f t="shared" si="55"/>
        <v>10265676.135371249</v>
      </c>
      <c r="K424" s="36">
        <v>494082.74527817074</v>
      </c>
    </row>
    <row r="425" spans="1:11" x14ac:dyDescent="0.2">
      <c r="A425" s="2">
        <v>411</v>
      </c>
      <c r="B425" s="25">
        <f t="shared" si="49"/>
        <v>916.51811115268924</v>
      </c>
      <c r="C425" s="32">
        <f t="shared" si="50"/>
        <v>16927872.091373678</v>
      </c>
      <c r="D425" s="32">
        <f t="shared" si="56"/>
        <v>27908.214599780738</v>
      </c>
      <c r="E425" s="33">
        <f t="shared" si="51"/>
        <v>1.0062358172995204E-2</v>
      </c>
      <c r="F425" s="34">
        <f t="shared" si="52"/>
        <v>0.1</v>
      </c>
      <c r="G425" s="29">
        <v>0</v>
      </c>
      <c r="H425" s="35">
        <f t="shared" si="53"/>
        <v>91.032476543823904</v>
      </c>
      <c r="I425" s="32">
        <f t="shared" si="54"/>
        <v>2782.3781453682718</v>
      </c>
      <c r="J425" s="36">
        <f t="shared" si="55"/>
        <v>10268458.513516618</v>
      </c>
      <c r="K425" s="36">
        <v>494439.2024149652</v>
      </c>
    </row>
    <row r="426" spans="1:11" x14ac:dyDescent="0.2">
      <c r="A426" s="2">
        <v>412</v>
      </c>
      <c r="B426" s="25">
        <f t="shared" si="49"/>
        <v>915.75175584565022</v>
      </c>
      <c r="C426" s="32">
        <f t="shared" si="50"/>
        <v>16955756.942101989</v>
      </c>
      <c r="D426" s="32">
        <f t="shared" si="56"/>
        <v>27884.850728310645</v>
      </c>
      <c r="E426" s="33">
        <f t="shared" si="51"/>
        <v>1.0038111073440515E-2</v>
      </c>
      <c r="F426" s="34">
        <f t="shared" si="52"/>
        <v>0.1</v>
      </c>
      <c r="G426" s="29">
        <v>0</v>
      </c>
      <c r="H426" s="35">
        <f t="shared" si="53"/>
        <v>90.277024660628328</v>
      </c>
      <c r="I426" s="32">
        <f t="shared" si="54"/>
        <v>2759.2880033718416</v>
      </c>
      <c r="J426" s="36">
        <f t="shared" si="55"/>
        <v>10271217.80151999</v>
      </c>
      <c r="K426" s="36">
        <v>494793.88171437295</v>
      </c>
    </row>
    <row r="427" spans="1:11" x14ac:dyDescent="0.2">
      <c r="A427" s="2">
        <v>413</v>
      </c>
      <c r="B427" s="25">
        <f t="shared" si="49"/>
        <v>914.98788126015734</v>
      </c>
      <c r="C427" s="32">
        <f t="shared" si="50"/>
        <v>16983618.504679691</v>
      </c>
      <c r="D427" s="32">
        <f t="shared" si="56"/>
        <v>27861.562577702105</v>
      </c>
      <c r="E427" s="33">
        <f t="shared" si="51"/>
        <v>1.0013980548712106E-2</v>
      </c>
      <c r="F427" s="34">
        <f t="shared" si="52"/>
        <v>0.1</v>
      </c>
      <c r="G427" s="29">
        <v>0</v>
      </c>
      <c r="H427" s="35">
        <f t="shared" si="53"/>
        <v>89.527842051536794</v>
      </c>
      <c r="I427" s="32">
        <f t="shared" si="54"/>
        <v>2736.3894797068274</v>
      </c>
      <c r="J427" s="36">
        <f t="shared" si="55"/>
        <v>10273954.190999696</v>
      </c>
      <c r="K427" s="36">
        <v>495146.79204339499</v>
      </c>
    </row>
    <row r="428" spans="1:11" x14ac:dyDescent="0.2">
      <c r="A428" s="2">
        <v>414</v>
      </c>
      <c r="B428" s="25">
        <f t="shared" si="49"/>
        <v>914.22647343865788</v>
      </c>
      <c r="C428" s="32">
        <f t="shared" si="50"/>
        <v>17011456.854401048</v>
      </c>
      <c r="D428" s="32">
        <f t="shared" si="56"/>
        <v>27838.349721357226</v>
      </c>
      <c r="E428" s="33">
        <f t="shared" si="51"/>
        <v>9.9899657601285868E-3</v>
      </c>
      <c r="F428" s="34">
        <f t="shared" si="52"/>
        <v>0.1</v>
      </c>
      <c r="G428" s="29">
        <v>0</v>
      </c>
      <c r="H428" s="35">
        <f t="shared" si="53"/>
        <v>88.784876689678157</v>
      </c>
      <c r="I428" s="32">
        <f t="shared" si="54"/>
        <v>2713.680984188672</v>
      </c>
      <c r="J428" s="36">
        <f t="shared" si="55"/>
        <v>10276667.871983884</v>
      </c>
      <c r="K428" s="36">
        <v>495497.94222480792</v>
      </c>
    </row>
    <row r="429" spans="1:11" x14ac:dyDescent="0.2">
      <c r="A429" s="2">
        <v>415</v>
      </c>
      <c r="B429" s="25">
        <f t="shared" si="49"/>
        <v>913.46751853532101</v>
      </c>
      <c r="C429" s="32">
        <f t="shared" si="50"/>
        <v>17039272.066137161</v>
      </c>
      <c r="D429" s="32">
        <f t="shared" si="56"/>
        <v>27815.211736112833</v>
      </c>
      <c r="E429" s="33">
        <f t="shared" si="51"/>
        <v>9.9660658770202252E-3</v>
      </c>
      <c r="F429" s="34">
        <f t="shared" si="52"/>
        <v>0.1</v>
      </c>
      <c r="G429" s="29">
        <v>0</v>
      </c>
      <c r="H429" s="35">
        <f t="shared" si="53"/>
        <v>88.048076979937036</v>
      </c>
      <c r="I429" s="32">
        <f t="shared" si="54"/>
        <v>2691.1609398294427</v>
      </c>
      <c r="J429" s="36">
        <f t="shared" si="55"/>
        <v>10279359.032923713</v>
      </c>
      <c r="K429" s="36">
        <v>495847.34103738458</v>
      </c>
    </row>
    <row r="430" spans="1:11" x14ac:dyDescent="0.2">
      <c r="A430" s="2">
        <v>416</v>
      </c>
      <c r="B430" s="25">
        <f t="shared" si="49"/>
        <v>912.71100281487759</v>
      </c>
      <c r="C430" s="32">
        <f t="shared" si="50"/>
        <v>17067064.214339394</v>
      </c>
      <c r="D430" s="32">
        <f t="shared" si="56"/>
        <v>27792.148202233016</v>
      </c>
      <c r="E430" s="33">
        <f t="shared" si="51"/>
        <v>9.9422800766701194E-3</v>
      </c>
      <c r="F430" s="34">
        <f t="shared" si="52"/>
        <v>0.1</v>
      </c>
      <c r="G430" s="29">
        <v>0</v>
      </c>
      <c r="H430" s="35">
        <f t="shared" si="53"/>
        <v>87.317391755370821</v>
      </c>
      <c r="I430" s="32">
        <f t="shared" si="54"/>
        <v>2668.8277827281026</v>
      </c>
      <c r="J430" s="36">
        <f t="shared" si="55"/>
        <v>10282027.860706441</v>
      </c>
      <c r="K430" s="36">
        <v>496194.99721611344</v>
      </c>
    </row>
    <row r="431" spans="1:11" x14ac:dyDescent="0.2">
      <c r="A431" s="2">
        <v>417</v>
      </c>
      <c r="B431" s="25">
        <f t="shared" si="49"/>
        <v>911.95691265147775</v>
      </c>
      <c r="C431" s="32">
        <f t="shared" si="50"/>
        <v>17094833.373042785</v>
      </c>
      <c r="D431" s="32">
        <f t="shared" si="56"/>
        <v>27769.158703390509</v>
      </c>
      <c r="E431" s="33">
        <f t="shared" si="51"/>
        <v>9.9186075441780302E-3</v>
      </c>
      <c r="F431" s="34">
        <f t="shared" si="52"/>
        <v>0.1</v>
      </c>
      <c r="G431" s="29">
        <v>0</v>
      </c>
      <c r="H431" s="35">
        <f t="shared" si="53"/>
        <v>86.59277027365637</v>
      </c>
      <c r="I431" s="32">
        <f t="shared" si="54"/>
        <v>2646.6799619620306</v>
      </c>
      <c r="J431" s="36">
        <f t="shared" si="55"/>
        <v>10284674.540668404</v>
      </c>
      <c r="K431" s="36">
        <v>496540.91945241712</v>
      </c>
    </row>
    <row r="432" spans="1:11" x14ac:dyDescent="0.2">
      <c r="A432" s="2">
        <v>418</v>
      </c>
      <c r="B432" s="25">
        <f t="shared" si="49"/>
        <v>911.20523452756038</v>
      </c>
      <c r="C432" s="32">
        <f t="shared" si="50"/>
        <v>17122579.615869179</v>
      </c>
      <c r="D432" s="32">
        <f t="shared" si="56"/>
        <v>27746.242826394737</v>
      </c>
      <c r="E432" s="33">
        <f t="shared" si="51"/>
        <v>9.8950474723975626E-3</v>
      </c>
      <c r="F432" s="34">
        <f t="shared" si="52"/>
        <v>0.1</v>
      </c>
      <c r="G432" s="29">
        <v>0</v>
      </c>
      <c r="H432" s="35">
        <f t="shared" si="53"/>
        <v>85.874162213566251</v>
      </c>
      <c r="I432" s="32">
        <f t="shared" si="54"/>
        <v>2624.7159394791606</v>
      </c>
      <c r="J432" s="36">
        <f t="shared" si="55"/>
        <v>10287299.256607883</v>
      </c>
      <c r="K432" s="36">
        <v>496885.11639436951</v>
      </c>
    </row>
    <row r="433" spans="1:11" x14ac:dyDescent="0.2">
      <c r="A433" s="2">
        <v>419</v>
      </c>
      <c r="B433" s="25">
        <f t="shared" si="49"/>
        <v>910.45595503273842</v>
      </c>
      <c r="C433" s="32">
        <f t="shared" si="50"/>
        <v>17150303.016030703</v>
      </c>
      <c r="D433" s="32">
        <f t="shared" si="56"/>
        <v>27723.400161523372</v>
      </c>
      <c r="E433" s="33">
        <f t="shared" si="51"/>
        <v>9.8715990618320135E-3</v>
      </c>
      <c r="F433" s="34">
        <f t="shared" si="52"/>
        <v>0.1</v>
      </c>
      <c r="G433" s="29">
        <v>0</v>
      </c>
      <c r="H433" s="35">
        <f t="shared" si="53"/>
        <v>85.161517671474172</v>
      </c>
      <c r="I433" s="32">
        <f t="shared" si="54"/>
        <v>2602.9341899913179</v>
      </c>
      <c r="J433" s="36">
        <f t="shared" si="55"/>
        <v>10289902.190797875</v>
      </c>
      <c r="K433" s="36">
        <v>497227.5966469121</v>
      </c>
    </row>
    <row r="434" spans="1:11" x14ac:dyDescent="0.2">
      <c r="A434" s="2">
        <v>420</v>
      </c>
      <c r="B434" s="25">
        <f t="shared" si="49"/>
        <v>909.70906086269827</v>
      </c>
      <c r="C434" s="32">
        <f t="shared" si="50"/>
        <v>17178003.646332871</v>
      </c>
      <c r="D434" s="32">
        <f t="shared" si="56"/>
        <v>27700.630302168429</v>
      </c>
      <c r="E434" s="33">
        <f t="shared" si="51"/>
        <v>9.8482615205395495E-3</v>
      </c>
      <c r="F434" s="34">
        <f t="shared" si="52"/>
        <v>0.1</v>
      </c>
      <c r="G434" s="29">
        <v>0</v>
      </c>
      <c r="H434" s="35">
        <f t="shared" si="53"/>
        <v>84.454787157889413</v>
      </c>
      <c r="I434" s="32">
        <f t="shared" si="54"/>
        <v>2581.3332008683324</v>
      </c>
      <c r="J434" s="36">
        <f t="shared" si="55"/>
        <v>10292483.523998743</v>
      </c>
      <c r="K434" s="36">
        <v>497568.36877206905</v>
      </c>
    </row>
    <row r="435" spans="1:11" x14ac:dyDescent="0.2">
      <c r="A435" s="2">
        <v>421</v>
      </c>
      <c r="B435" s="25">
        <f t="shared" si="49"/>
        <v>908.9645388181126</v>
      </c>
      <c r="C435" s="32">
        <f t="shared" si="50"/>
        <v>17205681.579177883</v>
      </c>
      <c r="D435" s="32">
        <f t="shared" si="56"/>
        <v>27677.932845011353</v>
      </c>
      <c r="E435" s="33">
        <f t="shared" si="51"/>
        <v>9.8250340640463913E-3</v>
      </c>
      <c r="F435" s="34">
        <f t="shared" si="52"/>
        <v>0.1</v>
      </c>
      <c r="G435" s="29">
        <v>0</v>
      </c>
      <c r="H435" s="35">
        <f t="shared" si="53"/>
        <v>83.753921594020071</v>
      </c>
      <c r="I435" s="32">
        <f t="shared" si="54"/>
        <v>2559.9114720327739</v>
      </c>
      <c r="J435" s="36">
        <f t="shared" si="55"/>
        <v>10295043.435470775</v>
      </c>
      <c r="K435" s="36">
        <v>497907.44128916122</v>
      </c>
    </row>
    <row r="436" spans="1:11" x14ac:dyDescent="0.2">
      <c r="A436" s="2">
        <v>422</v>
      </c>
      <c r="B436" s="25">
        <f t="shared" si="49"/>
        <v>908.22237580356625</v>
      </c>
      <c r="C436" s="32">
        <f t="shared" si="50"/>
        <v>17233336.886567701</v>
      </c>
      <c r="D436" s="32">
        <f t="shared" si="56"/>
        <v>27655.307389818132</v>
      </c>
      <c r="E436" s="33">
        <f t="shared" si="51"/>
        <v>9.8019159152760039E-3</v>
      </c>
      <c r="F436" s="34">
        <f t="shared" si="52"/>
        <v>0.1</v>
      </c>
      <c r="G436" s="29">
        <v>0</v>
      </c>
      <c r="H436" s="35">
        <f t="shared" si="53"/>
        <v>83.058872308364769</v>
      </c>
      <c r="I436" s="32">
        <f t="shared" si="54"/>
        <v>2538.6675158559879</v>
      </c>
      <c r="J436" s="36">
        <f t="shared" si="55"/>
        <v>10297582.10298663</v>
      </c>
      <c r="K436" s="36">
        <v>498244.82267501921</v>
      </c>
    </row>
    <row r="437" spans="1:11" x14ac:dyDescent="0.2">
      <c r="A437" s="2">
        <v>423</v>
      </c>
      <c r="B437" s="25">
        <f t="shared" si="49"/>
        <v>907.48255882649642</v>
      </c>
      <c r="C437" s="32">
        <f t="shared" si="50"/>
        <v>17260969.640107363</v>
      </c>
      <c r="D437" s="32">
        <f t="shared" si="56"/>
        <v>27632.753539662808</v>
      </c>
      <c r="E437" s="33">
        <f t="shared" si="51"/>
        <v>9.7789063044449523E-3</v>
      </c>
      <c r="F437" s="34">
        <f t="shared" si="52"/>
        <v>0.1</v>
      </c>
      <c r="G437" s="29">
        <v>0</v>
      </c>
      <c r="H437" s="35">
        <f t="shared" si="53"/>
        <v>82.369591033332682</v>
      </c>
      <c r="I437" s="32">
        <f t="shared" si="54"/>
        <v>2517.5998570546981</v>
      </c>
      <c r="J437" s="36">
        <f t="shared" si="55"/>
        <v>10300099.702843685</v>
      </c>
      <c r="K437" s="36">
        <v>498580.52136419521</v>
      </c>
    </row>
    <row r="438" spans="1:11" x14ac:dyDescent="0.2">
      <c r="A438" s="2">
        <v>424</v>
      </c>
      <c r="B438" s="25">
        <f t="shared" si="49"/>
        <v>906.74507499614663</v>
      </c>
      <c r="C438" s="32">
        <f t="shared" si="50"/>
        <v>17288579.911007959</v>
      </c>
      <c r="D438" s="32">
        <f t="shared" si="56"/>
        <v>27610.270900595933</v>
      </c>
      <c r="E438" s="33">
        <f t="shared" si="51"/>
        <v>9.7560044689707515E-3</v>
      </c>
      <c r="F438" s="34">
        <f t="shared" si="52"/>
        <v>0.1</v>
      </c>
      <c r="G438" s="29">
        <v>0</v>
      </c>
      <c r="H438" s="35">
        <f t="shared" si="53"/>
        <v>81.686029901891587</v>
      </c>
      <c r="I438" s="32">
        <f t="shared" si="54"/>
        <v>2496.7070325886011</v>
      </c>
      <c r="J438" s="36">
        <f t="shared" si="55"/>
        <v>10302596.409876274</v>
      </c>
      <c r="K438" s="36">
        <v>498914.54574917397</v>
      </c>
    </row>
    <row r="439" spans="1:11" x14ac:dyDescent="0.2">
      <c r="A439" s="2">
        <v>425</v>
      </c>
      <c r="B439" s="25">
        <f t="shared" si="49"/>
        <v>906.00991152253289</v>
      </c>
      <c r="C439" s="32">
        <f t="shared" si="50"/>
        <v>17316167.770089664</v>
      </c>
      <c r="D439" s="32">
        <f t="shared" si="56"/>
        <v>27587.85908170417</v>
      </c>
      <c r="E439" s="33">
        <f t="shared" si="51"/>
        <v>9.7332096534010759E-3</v>
      </c>
      <c r="F439" s="34">
        <f t="shared" si="52"/>
        <v>0.1</v>
      </c>
      <c r="G439" s="29">
        <v>0</v>
      </c>
      <c r="H439" s="35">
        <f t="shared" si="53"/>
        <v>81.008141444243762</v>
      </c>
      <c r="I439" s="32">
        <f t="shared" si="54"/>
        <v>2475.9875915586799</v>
      </c>
      <c r="J439" s="36">
        <f t="shared" si="55"/>
        <v>10305072.397467833</v>
      </c>
      <c r="K439" s="36">
        <v>499246.9041805825</v>
      </c>
    </row>
    <row r="440" spans="1:11" x14ac:dyDescent="0.2">
      <c r="A440" s="2">
        <v>426</v>
      </c>
      <c r="B440" s="25">
        <f t="shared" si="49"/>
        <v>905.27705571542208</v>
      </c>
      <c r="C440" s="32">
        <f t="shared" si="50"/>
        <v>17343733.287785083</v>
      </c>
      <c r="D440" s="32">
        <f t="shared" si="56"/>
        <v>27565.51769541949</v>
      </c>
      <c r="E440" s="33">
        <f t="shared" si="51"/>
        <v>9.7105211093402831E-3</v>
      </c>
      <c r="F440" s="34">
        <f t="shared" si="52"/>
        <v>0.1</v>
      </c>
      <c r="G440" s="29">
        <v>0</v>
      </c>
      <c r="H440" s="35">
        <f t="shared" si="53"/>
        <v>80.335878584529439</v>
      </c>
      <c r="I440" s="32">
        <f t="shared" si="54"/>
        <v>2455.4400951065641</v>
      </c>
      <c r="J440" s="36">
        <f t="shared" si="55"/>
        <v>10307527.837562939</v>
      </c>
      <c r="K440" s="36">
        <v>499577.60496739886</v>
      </c>
    </row>
    <row r="441" spans="1:11" x14ac:dyDescent="0.2">
      <c r="A441" s="2">
        <v>427</v>
      </c>
      <c r="B441" s="25">
        <f t="shared" si="49"/>
        <v>904.54649498332537</v>
      </c>
      <c r="C441" s="32">
        <f t="shared" si="50"/>
        <v>17371276.534141798</v>
      </c>
      <c r="D441" s="32">
        <f t="shared" si="56"/>
        <v>27543.246356714517</v>
      </c>
      <c r="E441" s="33">
        <f t="shared" si="51"/>
        <v>9.6879380953346032E-3</v>
      </c>
      <c r="F441" s="34">
        <f t="shared" si="52"/>
        <v>0.1</v>
      </c>
      <c r="G441" s="29">
        <v>0</v>
      </c>
      <c r="H441" s="35">
        <f t="shared" si="53"/>
        <v>79.669194637557638</v>
      </c>
      <c r="I441" s="32">
        <f t="shared" si="54"/>
        <v>2435.0631163145044</v>
      </c>
      <c r="J441" s="36">
        <f t="shared" si="55"/>
        <v>10309962.900679253</v>
      </c>
      <c r="K441" s="36">
        <v>499906.65637715999</v>
      </c>
    </row>
    <row r="442" spans="1:11" x14ac:dyDescent="0.2">
      <c r="A442" s="2">
        <v>428</v>
      </c>
      <c r="B442" s="25">
        <f t="shared" si="49"/>
        <v>903.81821683250098</v>
      </c>
      <c r="C442" s="32">
        <f t="shared" si="50"/>
        <v>17398797.578825846</v>
      </c>
      <c r="D442" s="32">
        <f t="shared" si="56"/>
        <v>27521.044684048742</v>
      </c>
      <c r="E442" s="33">
        <f t="shared" si="51"/>
        <v>9.6654598768333606E-3</v>
      </c>
      <c r="F442" s="34">
        <f t="shared" si="52"/>
        <v>0.1</v>
      </c>
      <c r="G442" s="29">
        <v>0</v>
      </c>
      <c r="H442" s="35">
        <f t="shared" si="53"/>
        <v>79.008043305564115</v>
      </c>
      <c r="I442" s="32">
        <f t="shared" si="54"/>
        <v>2414.8552401063416</v>
      </c>
      <c r="J442" s="36">
        <f t="shared" si="55"/>
        <v>10312377.75591936</v>
      </c>
      <c r="K442" s="36">
        <v>500234.06663616828</v>
      </c>
    </row>
    <row r="443" spans="1:11" x14ac:dyDescent="0.2">
      <c r="A443" s="2">
        <v>429</v>
      </c>
      <c r="B443" s="25">
        <f t="shared" si="49"/>
        <v>903.09220886597234</v>
      </c>
      <c r="C443" s="32">
        <f t="shared" si="50"/>
        <v>17426296.491124343</v>
      </c>
      <c r="D443" s="32">
        <f t="shared" si="56"/>
        <v>27498.912298496813</v>
      </c>
      <c r="E443" s="33">
        <f t="shared" si="51"/>
        <v>9.6430857260688223E-3</v>
      </c>
      <c r="F443" s="34">
        <f t="shared" si="52"/>
        <v>0.1</v>
      </c>
      <c r="G443" s="29">
        <v>0</v>
      </c>
      <c r="H443" s="35">
        <f t="shared" si="53"/>
        <v>78.352378674996217</v>
      </c>
      <c r="I443" s="32">
        <f t="shared" si="54"/>
        <v>2394.8150631492481</v>
      </c>
      <c r="J443" s="36">
        <f t="shared" si="55"/>
        <v>10314772.570982508</v>
      </c>
      <c r="K443" s="36">
        <v>500559.84392969724</v>
      </c>
    </row>
    <row r="444" spans="1:11" x14ac:dyDescent="0.2">
      <c r="A444" s="2">
        <v>430</v>
      </c>
      <c r="B444" s="25">
        <f t="shared" si="49"/>
        <v>902.36845878255644</v>
      </c>
      <c r="C444" s="32">
        <f t="shared" si="50"/>
        <v>17453773.339948621</v>
      </c>
      <c r="D444" s="32">
        <f t="shared" si="56"/>
        <v>27476.84882427752</v>
      </c>
      <c r="E444" s="33">
        <f t="shared" si="51"/>
        <v>9.6208149220027607E-3</v>
      </c>
      <c r="F444" s="34">
        <f t="shared" si="52"/>
        <v>0.1</v>
      </c>
      <c r="G444" s="29">
        <v>0</v>
      </c>
      <c r="H444" s="35">
        <f t="shared" si="53"/>
        <v>77.702155213324446</v>
      </c>
      <c r="I444" s="32">
        <f t="shared" si="54"/>
        <v>2374.9411937561454</v>
      </c>
      <c r="J444" s="36">
        <f t="shared" si="55"/>
        <v>10317147.512176264</v>
      </c>
      <c r="K444" s="36">
        <v>500883.99640219618</v>
      </c>
    </row>
    <row r="445" spans="1:11" x14ac:dyDescent="0.2">
      <c r="A445" s="2">
        <v>431</v>
      </c>
      <c r="B445" s="25">
        <f t="shared" si="49"/>
        <v>901.64695437590456</v>
      </c>
      <c r="C445" s="32">
        <f t="shared" si="50"/>
        <v>17481228.193836957</v>
      </c>
      <c r="D445" s="32">
        <f t="shared" si="56"/>
        <v>27454.853888336569</v>
      </c>
      <c r="E445" s="33">
        <f t="shared" si="51"/>
        <v>9.5986467502476407E-3</v>
      </c>
      <c r="F445" s="34">
        <f t="shared" si="52"/>
        <v>0.1</v>
      </c>
      <c r="G445" s="29">
        <v>0</v>
      </c>
      <c r="H445" s="35">
        <f t="shared" si="53"/>
        <v>77.05732776588043</v>
      </c>
      <c r="I445" s="32">
        <f t="shared" si="54"/>
        <v>2355.2322517892662</v>
      </c>
      <c r="J445" s="36">
        <f t="shared" si="55"/>
        <v>10319502.744428053</v>
      </c>
      <c r="K445" s="36">
        <v>501206.53215749376</v>
      </c>
    </row>
    <row r="446" spans="1:11" x14ac:dyDescent="0.2">
      <c r="A446" s="2">
        <v>432</v>
      </c>
      <c r="B446" s="25">
        <f t="shared" si="49"/>
        <v>900.92768353355495</v>
      </c>
      <c r="C446" s="32">
        <f t="shared" si="50"/>
        <v>17508661.120957594</v>
      </c>
      <c r="D446" s="32">
        <f t="shared" si="56"/>
        <v>27432.927120637149</v>
      </c>
      <c r="E446" s="33">
        <f t="shared" si="51"/>
        <v>9.5765805029798395E-3</v>
      </c>
      <c r="F446" s="34">
        <f t="shared" si="52"/>
        <v>0.1</v>
      </c>
      <c r="G446" s="29">
        <v>0</v>
      </c>
      <c r="H446" s="35">
        <f t="shared" si="53"/>
        <v>76.417851552721174</v>
      </c>
      <c r="I446" s="32">
        <f t="shared" si="54"/>
        <v>2335.6868685641816</v>
      </c>
      <c r="J446" s="36">
        <f t="shared" si="55"/>
        <v>10321838.431296617</v>
      </c>
      <c r="K446" s="36">
        <v>501527.45925900067</v>
      </c>
    </row>
    <row r="447" spans="1:11" x14ac:dyDescent="0.2">
      <c r="A447" s="2">
        <v>433</v>
      </c>
      <c r="B447" s="25">
        <f t="shared" si="49"/>
        <v>900.21063423599685</v>
      </c>
      <c r="C447" s="32">
        <f t="shared" si="50"/>
        <v>17536072.189111471</v>
      </c>
      <c r="D447" s="32">
        <f t="shared" si="56"/>
        <v>27411.068153876811</v>
      </c>
      <c r="E447" s="33">
        <f t="shared" si="51"/>
        <v>9.5546154788768677E-3</v>
      </c>
      <c r="F447" s="34">
        <f t="shared" si="52"/>
        <v>0.1</v>
      </c>
      <c r="G447" s="29">
        <v>0</v>
      </c>
      <c r="H447" s="35">
        <f t="shared" si="53"/>
        <v>75.783682165519323</v>
      </c>
      <c r="I447" s="32">
        <f t="shared" si="54"/>
        <v>2316.3036867547607</v>
      </c>
      <c r="J447" s="36">
        <f t="shared" si="55"/>
        <v>10324154.734983372</v>
      </c>
      <c r="K447" s="36">
        <v>501846.78572991118</v>
      </c>
    </row>
    <row r="448" spans="1:11" x14ac:dyDescent="0.2">
      <c r="A448" s="2">
        <v>434</v>
      </c>
      <c r="B448" s="25">
        <f t="shared" si="49"/>
        <v>899.49579455574735</v>
      </c>
      <c r="C448" s="32">
        <f t="shared" si="50"/>
        <v>17563461.465735089</v>
      </c>
      <c r="D448" s="32">
        <f t="shared" si="56"/>
        <v>27389.276623617858</v>
      </c>
      <c r="E448" s="33">
        <f t="shared" si="51"/>
        <v>9.5327509830185671E-3</v>
      </c>
      <c r="F448" s="34">
        <f t="shared" si="52"/>
        <v>0.1</v>
      </c>
      <c r="G448" s="29">
        <v>0</v>
      </c>
      <c r="H448" s="35">
        <f t="shared" si="53"/>
        <v>75.154775564479237</v>
      </c>
      <c r="I448" s="32">
        <f t="shared" si="54"/>
        <v>2297.0813602989138</v>
      </c>
      <c r="J448" s="36">
        <f t="shared" si="55"/>
        <v>10326451.816343671</v>
      </c>
      <c r="K448" s="36">
        <v>502164.51955340372</v>
      </c>
    </row>
    <row r="449" spans="1:11" x14ac:dyDescent="0.2">
      <c r="A449" s="2">
        <v>435</v>
      </c>
      <c r="B449" s="25">
        <f t="shared" si="49"/>
        <v>898.78315265643698</v>
      </c>
      <c r="C449" s="32">
        <f t="shared" si="50"/>
        <v>17590829.017903332</v>
      </c>
      <c r="D449" s="32">
        <f t="shared" si="56"/>
        <v>27367.552168242633</v>
      </c>
      <c r="E449" s="33">
        <f t="shared" si="51"/>
        <v>9.5109863268470034E-3</v>
      </c>
      <c r="F449" s="34">
        <f t="shared" si="52"/>
        <v>0.1</v>
      </c>
      <c r="G449" s="29">
        <v>0</v>
      </c>
      <c r="H449" s="35">
        <f t="shared" si="53"/>
        <v>74.531088075278674</v>
      </c>
      <c r="I449" s="32">
        <f t="shared" si="54"/>
        <v>2278.0185543050566</v>
      </c>
      <c r="J449" s="36">
        <f t="shared" si="55"/>
        <v>10328729.834897976</v>
      </c>
      <c r="K449" s="36">
        <v>502480.6686728404</v>
      </c>
    </row>
    <row r="450" spans="1:11" x14ac:dyDescent="0.2">
      <c r="A450" s="2">
        <v>436</v>
      </c>
      <c r="B450" s="25">
        <f t="shared" si="49"/>
        <v>898.07269679190836</v>
      </c>
      <c r="C450" s="32">
        <f t="shared" si="50"/>
        <v>17618174.91233217</v>
      </c>
      <c r="D450" s="32">
        <f t="shared" si="56"/>
        <v>27345.894428838044</v>
      </c>
      <c r="E450" s="33">
        <f t="shared" si="51"/>
        <v>9.4893208280770226E-3</v>
      </c>
      <c r="F450" s="34">
        <f t="shared" si="52"/>
        <v>0.1</v>
      </c>
      <c r="G450" s="29">
        <v>0</v>
      </c>
      <c r="H450" s="35">
        <f t="shared" si="53"/>
        <v>73.912576386035781</v>
      </c>
      <c r="I450" s="32">
        <f t="shared" si="54"/>
        <v>2259.113944959669</v>
      </c>
      <c r="J450" s="36">
        <f t="shared" si="55"/>
        <v>10330988.948842935</v>
      </c>
      <c r="K450" s="36">
        <v>502795.24099196569</v>
      </c>
    </row>
    <row r="451" spans="1:11" x14ac:dyDescent="0.2">
      <c r="A451" s="2">
        <v>437</v>
      </c>
      <c r="B451" s="25">
        <f t="shared" si="49"/>
        <v>897.364415305325</v>
      </c>
      <c r="C451" s="32">
        <f t="shared" si="50"/>
        <v>17645499.215381358</v>
      </c>
      <c r="D451" s="32">
        <f t="shared" si="56"/>
        <v>27324.303049188107</v>
      </c>
      <c r="E451" s="33">
        <f t="shared" si="51"/>
        <v>9.4677538106241275E-3</v>
      </c>
      <c r="F451" s="34">
        <f t="shared" si="52"/>
        <v>0.1</v>
      </c>
      <c r="G451" s="29">
        <v>0</v>
      </c>
      <c r="H451" s="35">
        <f t="shared" si="53"/>
        <v>73.299197544301336</v>
      </c>
      <c r="I451" s="32">
        <f t="shared" si="54"/>
        <v>2240.3662194350595</v>
      </c>
      <c r="J451" s="36">
        <f t="shared" si="55"/>
        <v>10333229.31506237</v>
      </c>
      <c r="K451" s="36">
        <v>503108.24437510391</v>
      </c>
    </row>
    <row r="452" spans="1:11" x14ac:dyDescent="0.2">
      <c r="A452" s="2">
        <v>438</v>
      </c>
      <c r="B452" s="25">
        <f t="shared" si="49"/>
        <v>896.65829662829185</v>
      </c>
      <c r="C452" s="32">
        <f t="shared" si="50"/>
        <v>17672801.993057355</v>
      </c>
      <c r="D452" s="32">
        <f t="shared" si="56"/>
        <v>27302.777675997466</v>
      </c>
      <c r="E452" s="33">
        <f t="shared" si="51"/>
        <v>9.4462846045297068E-3</v>
      </c>
      <c r="F452" s="34">
        <f t="shared" si="52"/>
        <v>0.1</v>
      </c>
      <c r="G452" s="29">
        <v>0</v>
      </c>
      <c r="H452" s="35">
        <f t="shared" si="53"/>
        <v>72.690908954075951</v>
      </c>
      <c r="I452" s="32">
        <f t="shared" si="54"/>
        <v>2221.7740757982187</v>
      </c>
      <c r="J452" s="36">
        <f t="shared" si="55"/>
        <v>10335451.089138169</v>
      </c>
      <c r="K452" s="36">
        <v>503419.68664735596</v>
      </c>
    </row>
    <row r="453" spans="1:11" x14ac:dyDescent="0.2">
      <c r="A453" s="2">
        <v>439</v>
      </c>
      <c r="B453" s="25">
        <f t="shared" si="49"/>
        <v>895.95432927998502</v>
      </c>
      <c r="C453" s="32">
        <f t="shared" si="50"/>
        <v>17700083.311015621</v>
      </c>
      <c r="D453" s="32">
        <f t="shared" si="56"/>
        <v>27281.317958265543</v>
      </c>
      <c r="E453" s="33">
        <f t="shared" si="51"/>
        <v>9.4249125459062617E-3</v>
      </c>
      <c r="F453" s="34">
        <f t="shared" si="52"/>
        <v>0.1</v>
      </c>
      <c r="G453" s="29">
        <v>0</v>
      </c>
      <c r="H453" s="35">
        <f t="shared" si="53"/>
        <v>72.087668372851965</v>
      </c>
      <c r="I453" s="32">
        <f t="shared" si="54"/>
        <v>2203.3362229206082</v>
      </c>
      <c r="J453" s="36">
        <f t="shared" si="55"/>
        <v>10337654.425361089</v>
      </c>
      <c r="K453" s="36">
        <v>503729.57559479488</v>
      </c>
    </row>
    <row r="454" spans="1:11" x14ac:dyDescent="0.2">
      <c r="A454" s="2">
        <v>440</v>
      </c>
      <c r="B454" s="25">
        <f t="shared" si="49"/>
        <v>895.25250186629341</v>
      </c>
      <c r="C454" s="32">
        <f t="shared" si="50"/>
        <v>17727343.234563671</v>
      </c>
      <c r="D454" s="32">
        <f t="shared" si="56"/>
        <v>27259.923548050225</v>
      </c>
      <c r="E454" s="33">
        <f t="shared" si="51"/>
        <v>9.4036369768559589E-3</v>
      </c>
      <c r="F454" s="34">
        <f t="shared" si="52"/>
        <v>0.1</v>
      </c>
      <c r="G454" s="29">
        <v>0</v>
      </c>
      <c r="H454" s="35">
        <f t="shared" si="53"/>
        <v>71.489433908679914</v>
      </c>
      <c r="I454" s="32">
        <f t="shared" si="54"/>
        <v>2185.0513803884187</v>
      </c>
      <c r="J454" s="36">
        <f t="shared" si="55"/>
        <v>10339839.476741478</v>
      </c>
      <c r="K454" s="36">
        <v>504037.91896466049</v>
      </c>
    </row>
    <row r="455" spans="1:11" x14ac:dyDescent="0.2">
      <c r="A455" s="2">
        <v>441</v>
      </c>
      <c r="B455" s="25">
        <f t="shared" si="49"/>
        <v>894.55280307896919</v>
      </c>
      <c r="C455" s="32">
        <f t="shared" si="50"/>
        <v>17754581.828663405</v>
      </c>
      <c r="D455" s="32">
        <f t="shared" si="56"/>
        <v>27238.594099733979</v>
      </c>
      <c r="E455" s="33">
        <f t="shared" si="51"/>
        <v>9.3824572454145293E-3</v>
      </c>
      <c r="F455" s="34">
        <f t="shared" si="52"/>
        <v>0.1</v>
      </c>
      <c r="G455" s="29">
        <v>0</v>
      </c>
      <c r="H455" s="35">
        <f t="shared" si="53"/>
        <v>70.896164017259366</v>
      </c>
      <c r="I455" s="32">
        <f t="shared" si="54"/>
        <v>2166.9182784135496</v>
      </c>
      <c r="J455" s="36">
        <f t="shared" si="55"/>
        <v>10342006.395019891</v>
      </c>
      <c r="K455" s="36">
        <v>504344.72446555312</v>
      </c>
    </row>
    <row r="456" spans="1:11" x14ac:dyDescent="0.2">
      <c r="A456" s="2">
        <v>442</v>
      </c>
      <c r="B456" s="25">
        <f t="shared" si="49"/>
        <v>893.85522169479009</v>
      </c>
      <c r="C456" s="32">
        <f t="shared" si="50"/>
        <v>17781799.157933857</v>
      </c>
      <c r="D456" s="32">
        <f t="shared" si="56"/>
        <v>27217.329270452261</v>
      </c>
      <c r="E456" s="33">
        <f t="shared" si="51"/>
        <v>9.3613727054724996E-3</v>
      </c>
      <c r="F456" s="34">
        <f t="shared" si="52"/>
        <v>0.1</v>
      </c>
      <c r="G456" s="29">
        <v>0</v>
      </c>
      <c r="H456" s="35">
        <f t="shared" si="53"/>
        <v>70.307817499053883</v>
      </c>
      <c r="I456" s="32">
        <f t="shared" si="54"/>
        <v>2148.9356577455283</v>
      </c>
      <c r="J456" s="36">
        <f t="shared" si="55"/>
        <v>10344155.330677636</v>
      </c>
      <c r="K456" s="36">
        <v>504649.99976762623</v>
      </c>
    </row>
    <row r="457" spans="1:11" x14ac:dyDescent="0.2">
      <c r="A457" s="2">
        <v>443</v>
      </c>
      <c r="B457" s="25">
        <f t="shared" si="49"/>
        <v>893.159746574731</v>
      </c>
      <c r="C457" s="32">
        <f t="shared" si="50"/>
        <v>17808995.286653832</v>
      </c>
      <c r="D457" s="32">
        <f t="shared" si="56"/>
        <v>27196.128719974309</v>
      </c>
      <c r="E457" s="33">
        <f t="shared" si="51"/>
        <v>9.3403827167110858E-3</v>
      </c>
      <c r="F457" s="34">
        <f t="shared" si="52"/>
        <v>0.1</v>
      </c>
      <c r="G457" s="29">
        <v>0</v>
      </c>
      <c r="H457" s="35">
        <f t="shared" si="53"/>
        <v>69.724353496429913</v>
      </c>
      <c r="I457" s="32">
        <f t="shared" si="54"/>
        <v>2131.1022695840493</v>
      </c>
      <c r="J457" s="36">
        <f t="shared" si="55"/>
        <v>10346286.43294722</v>
      </c>
      <c r="K457" s="36">
        <v>504953.75250277831</v>
      </c>
    </row>
    <row r="458" spans="1:11" x14ac:dyDescent="0.2">
      <c r="A458" s="2">
        <v>444</v>
      </c>
      <c r="B458" s="25">
        <f t="shared" si="49"/>
        <v>892.46636666314453</v>
      </c>
      <c r="C458" s="32">
        <f t="shared" si="50"/>
        <v>17836170.278764252</v>
      </c>
      <c r="D458" s="32">
        <f t="shared" si="56"/>
        <v>27174.992110420018</v>
      </c>
      <c r="E458" s="33">
        <f t="shared" si="51"/>
        <v>9.3194866445567657E-3</v>
      </c>
      <c r="F458" s="34">
        <f t="shared" si="52"/>
        <v>0.1</v>
      </c>
      <c r="G458" s="29">
        <v>0</v>
      </c>
      <c r="H458" s="35">
        <f t="shared" si="53"/>
        <v>69.145731490819472</v>
      </c>
      <c r="I458" s="32">
        <f t="shared" si="54"/>
        <v>2113.4168754921366</v>
      </c>
      <c r="J458" s="36">
        <f t="shared" si="55"/>
        <v>10348399.849822713</v>
      </c>
      <c r="K458" s="36">
        <v>505255.99026484351</v>
      </c>
    </row>
    <row r="459" spans="1:11" x14ac:dyDescent="0.2">
      <c r="A459" s="2">
        <v>445</v>
      </c>
      <c r="B459" s="25">
        <f t="shared" si="49"/>
        <v>891.77507098695366</v>
      </c>
      <c r="C459" s="32">
        <f t="shared" si="50"/>
        <v>17863324.197870746</v>
      </c>
      <c r="D459" s="32">
        <f t="shared" si="56"/>
        <v>27153.919106494635</v>
      </c>
      <c r="E459" s="33">
        <f t="shared" si="51"/>
        <v>9.2986838600811732E-3</v>
      </c>
      <c r="F459" s="34">
        <f t="shared" si="52"/>
        <v>0.1</v>
      </c>
      <c r="G459" s="29">
        <v>0</v>
      </c>
      <c r="H459" s="35">
        <f t="shared" si="53"/>
        <v>68.571911299906304</v>
      </c>
      <c r="I459" s="32">
        <f t="shared" si="54"/>
        <v>2095.8782473103442</v>
      </c>
      <c r="J459" s="36">
        <f t="shared" si="55"/>
        <v>10350495.728070023</v>
      </c>
      <c r="K459" s="36">
        <v>505556.72060978168</v>
      </c>
    </row>
    <row r="460" spans="1:11" x14ac:dyDescent="0.2">
      <c r="A460" s="2">
        <v>446</v>
      </c>
      <c r="B460" s="25">
        <f t="shared" si="49"/>
        <v>891.08584865485057</v>
      </c>
      <c r="C460" s="32">
        <f t="shared" si="50"/>
        <v>17890457.107246328</v>
      </c>
      <c r="D460" s="32">
        <f t="shared" si="56"/>
        <v>27132.90937558189</v>
      </c>
      <c r="E460" s="33">
        <f t="shared" si="51"/>
        <v>9.2779737399863432E-3</v>
      </c>
      <c r="F460" s="34">
        <f t="shared" si="52"/>
        <v>0.1</v>
      </c>
      <c r="G460" s="29">
        <v>0</v>
      </c>
      <c r="H460" s="35">
        <f t="shared" si="53"/>
        <v>68.002853074835429</v>
      </c>
      <c r="I460" s="32">
        <f t="shared" si="54"/>
        <v>2078.4851670713738</v>
      </c>
      <c r="J460" s="36">
        <f t="shared" si="55"/>
        <v>10352574.213237094</v>
      </c>
      <c r="K460" s="36">
        <v>505855.95105586707</v>
      </c>
    </row>
    <row r="461" spans="1:11" x14ac:dyDescent="0.2">
      <c r="A461" s="2">
        <v>447</v>
      </c>
      <c r="B461" s="25">
        <f t="shared" si="49"/>
        <v>890.39868885650992</v>
      </c>
      <c r="C461" s="32">
        <f t="shared" si="50"/>
        <v>17917569.069833722</v>
      </c>
      <c r="D461" s="32">
        <f t="shared" si="56"/>
        <v>27111.96258739382</v>
      </c>
      <c r="E461" s="33">
        <f t="shared" si="51"/>
        <v>9.2573556664779406E-3</v>
      </c>
      <c r="F461" s="34">
        <f t="shared" si="52"/>
        <v>0.1</v>
      </c>
      <c r="G461" s="29">
        <v>0</v>
      </c>
      <c r="H461" s="35">
        <f t="shared" si="53"/>
        <v>67.438517297445856</v>
      </c>
      <c r="I461" s="32">
        <f t="shared" si="54"/>
        <v>2061.2364269154154</v>
      </c>
      <c r="J461" s="36">
        <f t="shared" si="55"/>
        <v>10354635.44966401</v>
      </c>
      <c r="K461" s="36">
        <v>506153.68908387644</v>
      </c>
    </row>
    <row r="462" spans="1:11" x14ac:dyDescent="0.2">
      <c r="A462" s="2">
        <v>448</v>
      </c>
      <c r="B462" s="25">
        <f t="shared" si="49"/>
        <v>889.71358086180567</v>
      </c>
      <c r="C462" s="32">
        <f t="shared" si="50"/>
        <v>17944660.148247685</v>
      </c>
      <c r="D462" s="32">
        <f t="shared" si="56"/>
        <v>27091.078413963318</v>
      </c>
      <c r="E462" s="33">
        <f t="shared" si="51"/>
        <v>9.236829027277179E-3</v>
      </c>
      <c r="F462" s="34">
        <f t="shared" si="52"/>
        <v>0.1</v>
      </c>
      <c r="G462" s="29">
        <v>0</v>
      </c>
      <c r="H462" s="35">
        <f t="shared" si="53"/>
        <v>66.878864777526246</v>
      </c>
      <c r="I462" s="32">
        <f t="shared" si="54"/>
        <v>2044.1308290063735</v>
      </c>
      <c r="J462" s="36">
        <f t="shared" si="55"/>
        <v>10356679.580493016</v>
      </c>
      <c r="K462" s="36">
        <v>506449.942137276</v>
      </c>
    </row>
    <row r="463" spans="1:11" x14ac:dyDescent="0.2">
      <c r="A463" s="2">
        <v>449</v>
      </c>
      <c r="B463" s="25">
        <f t="shared" si="49"/>
        <v>889.03051402004144</v>
      </c>
      <c r="C463" s="32">
        <f t="shared" si="50"/>
        <v>17971730.404777829</v>
      </c>
      <c r="D463" s="32">
        <f t="shared" si="56"/>
        <v>27070.256530143321</v>
      </c>
      <c r="E463" s="33">
        <f t="shared" si="51"/>
        <v>9.216393215504718E-3</v>
      </c>
      <c r="F463" s="34">
        <f t="shared" si="52"/>
        <v>0.1</v>
      </c>
      <c r="G463" s="29">
        <v>0</v>
      </c>
      <c r="H463" s="35">
        <f t="shared" si="53"/>
        <v>66.323856650093376</v>
      </c>
      <c r="I463" s="32">
        <f t="shared" si="54"/>
        <v>2027.1671854485592</v>
      </c>
      <c r="J463" s="36">
        <f t="shared" si="55"/>
        <v>10358706.747678464</v>
      </c>
      <c r="K463" s="36">
        <v>506744.71762240748</v>
      </c>
    </row>
    <row r="464" spans="1:11" x14ac:dyDescent="0.2">
      <c r="A464" s="2">
        <v>450</v>
      </c>
      <c r="B464" s="25">
        <f t="shared" ref="B464:B518" si="57">$C$4*(1+($C$6*($C$5/12)*A464))^(-1/$C$6)</f>
        <v>888.34947775918886</v>
      </c>
      <c r="C464" s="32">
        <f t="shared" ref="C464:C518" si="58">(($C$4^$C$6)/((1-$C$6)*($C$5/12)))*(($C$4^(1-$C$6))-(B464^(1-$C$6)))*30.4375</f>
        <v>17998779.901390567</v>
      </c>
      <c r="D464" s="32">
        <f t="shared" si="56"/>
        <v>27049.496612738818</v>
      </c>
      <c r="E464" s="33">
        <f t="shared" ref="E464:E518" si="59">-LN(B464/B463)*12</f>
        <v>9.1960476296392389E-3</v>
      </c>
      <c r="F464" s="34">
        <f t="shared" ref="F464:F518" si="60">IF(E464&gt;0.1,E464,0.1)</f>
        <v>0.1</v>
      </c>
      <c r="G464" s="29">
        <v>0</v>
      </c>
      <c r="H464" s="35">
        <f t="shared" ref="H464:H518" si="61">H463*EXP(-F464/12)</f>
        <v>65.773454372693109</v>
      </c>
      <c r="I464" s="32">
        <f t="shared" ref="I464:I518" si="62">IF(G464=0,((H463-H464)/(F464/12)*30.4375),D464)</f>
        <v>2010.344318204473</v>
      </c>
      <c r="J464" s="36">
        <f t="shared" ref="J464:J518" si="63">I464+J463</f>
        <v>10360717.091996668</v>
      </c>
      <c r="K464" s="36">
        <v>507038.02290867339</v>
      </c>
    </row>
    <row r="465" spans="1:11" x14ac:dyDescent="0.2">
      <c r="A465" s="2">
        <v>451</v>
      </c>
      <c r="B465" s="25">
        <f t="shared" si="57"/>
        <v>887.67046158513381</v>
      </c>
      <c r="C465" s="32">
        <f t="shared" si="58"/>
        <v>18025808.699731842</v>
      </c>
      <c r="D465" s="32">
        <f t="shared" ref="D465:D518" si="64">C465-C464</f>
        <v>27028.798341274261</v>
      </c>
      <c r="E465" s="33">
        <f t="shared" si="59"/>
        <v>9.1757916734667017E-3</v>
      </c>
      <c r="F465" s="34">
        <f t="shared" si="60"/>
        <v>0.1</v>
      </c>
      <c r="G465" s="29">
        <v>0</v>
      </c>
      <c r="H465" s="35">
        <f t="shared" si="61"/>
        <v>65.227619722723887</v>
      </c>
      <c r="I465" s="32">
        <f t="shared" si="62"/>
        <v>1993.6610590125856</v>
      </c>
      <c r="J465" s="36">
        <f t="shared" si="63"/>
        <v>10362710.753055681</v>
      </c>
      <c r="K465" s="36">
        <v>507329.86532872112</v>
      </c>
    </row>
    <row r="466" spans="1:11" x14ac:dyDescent="0.2">
      <c r="A466" s="2">
        <v>452</v>
      </c>
      <c r="B466" s="25">
        <f t="shared" si="57"/>
        <v>886.99345508093234</v>
      </c>
      <c r="C466" s="32">
        <f t="shared" si="58"/>
        <v>18052816.861129314</v>
      </c>
      <c r="D466" s="32">
        <f t="shared" si="64"/>
        <v>27008.161397472024</v>
      </c>
      <c r="E466" s="33">
        <f t="shared" si="59"/>
        <v>9.155624756014908E-3</v>
      </c>
      <c r="F466" s="34">
        <f t="shared" si="60"/>
        <v>0.1</v>
      </c>
      <c r="G466" s="29">
        <v>0</v>
      </c>
      <c r="H466" s="35">
        <f t="shared" si="61"/>
        <v>64.686314794782319</v>
      </c>
      <c r="I466" s="32">
        <f t="shared" si="62"/>
        <v>1977.1162493065749</v>
      </c>
      <c r="J466" s="36">
        <f t="shared" si="63"/>
        <v>10364687.869304987</v>
      </c>
      <c r="K466" s="36">
        <v>507620.25217862643</v>
      </c>
    </row>
    <row r="467" spans="1:11" x14ac:dyDescent="0.2">
      <c r="A467" s="2">
        <v>453</v>
      </c>
      <c r="B467" s="25">
        <f t="shared" si="57"/>
        <v>886.31844790607613</v>
      </c>
      <c r="C467" s="32">
        <f t="shared" si="58"/>
        <v>18079804.446594778</v>
      </c>
      <c r="D467" s="32">
        <f t="shared" si="64"/>
        <v>26987.585465464741</v>
      </c>
      <c r="E467" s="33">
        <f t="shared" si="59"/>
        <v>9.1355462914840969E-3</v>
      </c>
      <c r="F467" s="34">
        <f t="shared" si="60"/>
        <v>0.1</v>
      </c>
      <c r="G467" s="29">
        <v>0</v>
      </c>
      <c r="H467" s="35">
        <f t="shared" si="61"/>
        <v>64.149501998030871</v>
      </c>
      <c r="I467" s="32">
        <f t="shared" si="62"/>
        <v>1960.7087401346646</v>
      </c>
      <c r="J467" s="36">
        <f t="shared" si="63"/>
        <v>10366648.57804512</v>
      </c>
      <c r="K467" s="36">
        <v>507909.19071807567</v>
      </c>
    </row>
    <row r="468" spans="1:11" x14ac:dyDescent="0.2">
      <c r="A468" s="2">
        <v>454</v>
      </c>
      <c r="B468" s="25">
        <f t="shared" si="57"/>
        <v>885.64542979576436</v>
      </c>
      <c r="C468" s="32">
        <f t="shared" si="58"/>
        <v>18106771.516826309</v>
      </c>
      <c r="D468" s="32">
        <f t="shared" si="64"/>
        <v>26967.070231530815</v>
      </c>
      <c r="E468" s="33">
        <f t="shared" si="59"/>
        <v>9.1155556992188486E-3</v>
      </c>
      <c r="F468" s="34">
        <f t="shared" si="60"/>
        <v>0.1</v>
      </c>
      <c r="G468" s="29">
        <v>0</v>
      </c>
      <c r="H468" s="35">
        <f t="shared" si="61"/>
        <v>63.617144053587374</v>
      </c>
      <c r="I468" s="32">
        <f t="shared" si="62"/>
        <v>1944.4373920798726</v>
      </c>
      <c r="J468" s="36">
        <f t="shared" si="63"/>
        <v>10368593.015437201</v>
      </c>
      <c r="K468" s="36">
        <v>508196.68817054736</v>
      </c>
    </row>
    <row r="469" spans="1:11" x14ac:dyDescent="0.2">
      <c r="A469" s="2">
        <v>455</v>
      </c>
      <c r="B469" s="25">
        <f t="shared" si="57"/>
        <v>884.97439056018629</v>
      </c>
      <c r="C469" s="32">
        <f t="shared" si="58"/>
        <v>18133718.132210851</v>
      </c>
      <c r="D469" s="32">
        <f t="shared" si="64"/>
        <v>26946.615384541452</v>
      </c>
      <c r="E469" s="33">
        <f t="shared" si="59"/>
        <v>9.0956524036240084E-3</v>
      </c>
      <c r="F469" s="34">
        <f t="shared" si="60"/>
        <v>0.1</v>
      </c>
      <c r="G469" s="29">
        <v>0</v>
      </c>
      <c r="H469" s="35">
        <f t="shared" si="61"/>
        <v>63.089203991936181</v>
      </c>
      <c r="I469" s="32">
        <f t="shared" si="62"/>
        <v>1928.3010751809845</v>
      </c>
      <c r="J469" s="36">
        <f t="shared" si="63"/>
        <v>10370521.316512382</v>
      </c>
      <c r="K469" s="36">
        <v>508482.75172349281</v>
      </c>
    </row>
    <row r="470" spans="1:11" x14ac:dyDescent="0.2">
      <c r="A470" s="2">
        <v>456</v>
      </c>
      <c r="B470" s="25">
        <f t="shared" si="57"/>
        <v>884.30532008381101</v>
      </c>
      <c r="C470" s="32">
        <f t="shared" si="58"/>
        <v>18160644.352826346</v>
      </c>
      <c r="D470" s="32">
        <f t="shared" si="64"/>
        <v>26926.220615494996</v>
      </c>
      <c r="E470" s="33">
        <f t="shared" si="59"/>
        <v>9.0758358341232644E-3</v>
      </c>
      <c r="F470" s="34">
        <f t="shared" si="60"/>
        <v>0.1</v>
      </c>
      <c r="G470" s="29">
        <v>0</v>
      </c>
      <c r="H470" s="35">
        <f t="shared" si="61"/>
        <v>62.565645150360844</v>
      </c>
      <c r="I470" s="32">
        <f t="shared" si="62"/>
        <v>1912.2986688539181</v>
      </c>
      <c r="J470" s="36">
        <f t="shared" si="63"/>
        <v>10372433.615181236</v>
      </c>
      <c r="K470" s="36">
        <v>508767.3885285157</v>
      </c>
    </row>
    <row r="471" spans="1:11" x14ac:dyDescent="0.2">
      <c r="A471" s="2">
        <v>457</v>
      </c>
      <c r="B471" s="25">
        <f t="shared" si="57"/>
        <v>883.63820832468616</v>
      </c>
      <c r="C471" s="32">
        <f t="shared" si="58"/>
        <v>18187550.23844377</v>
      </c>
      <c r="D471" s="32">
        <f t="shared" si="64"/>
        <v>26905.885617423803</v>
      </c>
      <c r="E471" s="33">
        <f t="shared" si="59"/>
        <v>9.056105425096413E-3</v>
      </c>
      <c r="F471" s="34">
        <f t="shared" si="60"/>
        <v>0.1</v>
      </c>
      <c r="G471" s="29">
        <v>0</v>
      </c>
      <c r="H471" s="35">
        <f t="shared" si="61"/>
        <v>62.046431170398073</v>
      </c>
      <c r="I471" s="32">
        <f t="shared" si="62"/>
        <v>1896.4290618140215</v>
      </c>
      <c r="J471" s="36">
        <f t="shared" si="63"/>
        <v>10374330.044243049</v>
      </c>
      <c r="K471" s="36">
        <v>509050.60570155102</v>
      </c>
    </row>
    <row r="472" spans="1:11" x14ac:dyDescent="0.2">
      <c r="A472" s="2">
        <v>458</v>
      </c>
      <c r="B472" s="25">
        <f t="shared" si="57"/>
        <v>882.97304531374368</v>
      </c>
      <c r="C472" s="32">
        <f t="shared" si="58"/>
        <v>18214435.848529749</v>
      </c>
      <c r="D472" s="32">
        <f t="shared" si="64"/>
        <v>26885.610085979104</v>
      </c>
      <c r="E472" s="33">
        <f t="shared" si="59"/>
        <v>9.0364606158392629E-3</v>
      </c>
      <c r="F472" s="34">
        <f t="shared" si="60"/>
        <v>0.1</v>
      </c>
      <c r="G472" s="29">
        <v>0</v>
      </c>
      <c r="H472" s="35">
        <f t="shared" si="61"/>
        <v>61.531525995312812</v>
      </c>
      <c r="I472" s="32">
        <f t="shared" si="62"/>
        <v>1880.6911519989146</v>
      </c>
      <c r="J472" s="36">
        <f t="shared" si="63"/>
        <v>10376210.735395048</v>
      </c>
      <c r="K472" s="36">
        <v>509332.41032304283</v>
      </c>
    </row>
    <row r="473" spans="1:11" x14ac:dyDescent="0.2">
      <c r="A473" s="2">
        <v>459</v>
      </c>
      <c r="B473" s="25">
        <f t="shared" si="57"/>
        <v>882.3098211541145</v>
      </c>
      <c r="C473" s="32">
        <f t="shared" si="58"/>
        <v>18241301.242248476</v>
      </c>
      <c r="D473" s="32">
        <f t="shared" si="64"/>
        <v>26865.393718726933</v>
      </c>
      <c r="E473" s="33">
        <f t="shared" si="59"/>
        <v>9.0169008505035699E-3</v>
      </c>
      <c r="F473" s="34">
        <f t="shared" si="60"/>
        <v>0.1</v>
      </c>
      <c r="G473" s="29">
        <v>0</v>
      </c>
      <c r="H473" s="35">
        <f t="shared" si="61"/>
        <v>61.020893867594317</v>
      </c>
      <c r="I473" s="32">
        <f t="shared" si="62"/>
        <v>1865.0838464918018</v>
      </c>
      <c r="J473" s="36">
        <f t="shared" si="63"/>
        <v>10378075.819241541</v>
      </c>
      <c r="K473" s="36">
        <v>509612.80943812133</v>
      </c>
    </row>
    <row r="474" spans="1:11" x14ac:dyDescent="0.2">
      <c r="A474" s="2">
        <v>460</v>
      </c>
      <c r="B474" s="25">
        <f t="shared" si="57"/>
        <v>881.6485260204513</v>
      </c>
      <c r="C474" s="32">
        <f t="shared" si="58"/>
        <v>18268146.478464033</v>
      </c>
      <c r="D474" s="32">
        <f t="shared" si="64"/>
        <v>26845.236215557903</v>
      </c>
      <c r="E474" s="33">
        <f t="shared" si="59"/>
        <v>8.9974255780302919E-3</v>
      </c>
      <c r="F474" s="34">
        <f t="shared" si="60"/>
        <v>0.1</v>
      </c>
      <c r="G474" s="29">
        <v>0</v>
      </c>
      <c r="H474" s="35">
        <f t="shared" si="61"/>
        <v>60.514499326472944</v>
      </c>
      <c r="I474" s="32">
        <f t="shared" si="62"/>
        <v>1849.6060614458174</v>
      </c>
      <c r="J474" s="36">
        <f t="shared" si="63"/>
        <v>10379925.425302986</v>
      </c>
      <c r="K474" s="36">
        <v>509891.81005677907</v>
      </c>
    </row>
    <row r="475" spans="1:11" x14ac:dyDescent="0.2">
      <c r="A475" s="2">
        <v>461</v>
      </c>
      <c r="B475" s="25">
        <f t="shared" si="57"/>
        <v>880.98915015825708</v>
      </c>
      <c r="C475" s="32">
        <f t="shared" si="58"/>
        <v>18294971.615742546</v>
      </c>
      <c r="D475" s="32">
        <f t="shared" si="64"/>
        <v>26825.13727851212</v>
      </c>
      <c r="E475" s="33">
        <f t="shared" si="59"/>
        <v>8.9780342521388386E-3</v>
      </c>
      <c r="F475" s="34">
        <f t="shared" si="60"/>
        <v>0.1</v>
      </c>
      <c r="G475" s="29">
        <v>0</v>
      </c>
      <c r="H475" s="35">
        <f t="shared" si="61"/>
        <v>60.01230720545761</v>
      </c>
      <c r="I475" s="32">
        <f t="shared" si="62"/>
        <v>1834.2567220085064</v>
      </c>
      <c r="J475" s="36">
        <f t="shared" si="63"/>
        <v>10381759.682024995</v>
      </c>
      <c r="K475" s="36">
        <v>510169.41915404599</v>
      </c>
    </row>
    <row r="476" spans="1:11" x14ac:dyDescent="0.2">
      <c r="A476" s="2">
        <v>462</v>
      </c>
      <c r="B476" s="25">
        <f t="shared" si="57"/>
        <v>880.33168388322599</v>
      </c>
      <c r="C476" s="32">
        <f t="shared" si="58"/>
        <v>18321776.712354265</v>
      </c>
      <c r="D476" s="32">
        <f t="shared" si="64"/>
        <v>26805.096611719579</v>
      </c>
      <c r="E476" s="33">
        <f t="shared" si="59"/>
        <v>8.9587263312043419E-3</v>
      </c>
      <c r="F476" s="34">
        <f t="shared" si="60"/>
        <v>0.1</v>
      </c>
      <c r="G476" s="29">
        <v>0</v>
      </c>
      <c r="H476" s="35">
        <f t="shared" si="61"/>
        <v>59.514282629893643</v>
      </c>
      <c r="I476" s="32">
        <f t="shared" si="62"/>
        <v>1819.0347622473901</v>
      </c>
      <c r="J476" s="36">
        <f t="shared" si="63"/>
        <v>10383578.716787241</v>
      </c>
      <c r="K476" s="36">
        <v>510445.64367016399</v>
      </c>
    </row>
    <row r="477" spans="1:11" x14ac:dyDescent="0.2">
      <c r="A477" s="2">
        <v>463</v>
      </c>
      <c r="B477" s="25">
        <f t="shared" si="57"/>
        <v>879.67611758058604</v>
      </c>
      <c r="C477" s="32">
        <f t="shared" si="58"/>
        <v>18348561.826275725</v>
      </c>
      <c r="D477" s="32">
        <f t="shared" si="64"/>
        <v>26785.113921459764</v>
      </c>
      <c r="E477" s="33">
        <f t="shared" si="59"/>
        <v>8.9395012782922424E-3</v>
      </c>
      <c r="F477" s="34">
        <f t="shared" si="60"/>
        <v>0.1</v>
      </c>
      <c r="G477" s="29">
        <v>0</v>
      </c>
      <c r="H477" s="35">
        <f t="shared" si="61"/>
        <v>59.020391014540927</v>
      </c>
      <c r="I477" s="32">
        <f t="shared" si="62"/>
        <v>1803.9391250757951</v>
      </c>
      <c r="J477" s="36">
        <f t="shared" si="63"/>
        <v>10385382.655912317</v>
      </c>
      <c r="K477" s="36">
        <v>510720.49051076034</v>
      </c>
    </row>
    <row r="478" spans="1:11" x14ac:dyDescent="0.2">
      <c r="A478" s="2">
        <v>464</v>
      </c>
      <c r="B478" s="25">
        <f t="shared" si="57"/>
        <v>879.02244170445317</v>
      </c>
      <c r="C478" s="32">
        <f t="shared" si="58"/>
        <v>18375327.015191928</v>
      </c>
      <c r="D478" s="32">
        <f t="shared" si="64"/>
        <v>26765.188916202635</v>
      </c>
      <c r="E478" s="33">
        <f t="shared" si="59"/>
        <v>8.9203585610462197E-3</v>
      </c>
      <c r="F478" s="34">
        <f t="shared" si="60"/>
        <v>0.1</v>
      </c>
      <c r="G478" s="29">
        <v>0</v>
      </c>
      <c r="H478" s="35">
        <f t="shared" si="61"/>
        <v>58.530598061172135</v>
      </c>
      <c r="I478" s="32">
        <f t="shared" si="62"/>
        <v>1788.9687621795108</v>
      </c>
      <c r="J478" s="36">
        <f t="shared" si="63"/>
        <v>10387171.624674497</v>
      </c>
      <c r="K478" s="36">
        <v>510993.96654702042</v>
      </c>
    </row>
    <row r="479" spans="1:11" x14ac:dyDescent="0.2">
      <c r="A479" s="2">
        <v>465</v>
      </c>
      <c r="B479" s="25">
        <f t="shared" si="57"/>
        <v>878.37064677719218</v>
      </c>
      <c r="C479" s="32">
        <f t="shared" si="58"/>
        <v>18402072.336498272</v>
      </c>
      <c r="D479" s="32">
        <f t="shared" si="64"/>
        <v>26745.321306344122</v>
      </c>
      <c r="E479" s="33">
        <f t="shared" si="59"/>
        <v>8.9012976516561239E-3</v>
      </c>
      <c r="F479" s="34">
        <f t="shared" si="60"/>
        <v>0.1</v>
      </c>
      <c r="G479" s="29">
        <v>0</v>
      </c>
      <c r="H479" s="35">
        <f t="shared" si="61"/>
        <v>58.044869756190892</v>
      </c>
      <c r="I479" s="32">
        <f t="shared" si="62"/>
        <v>1774.1226339439927</v>
      </c>
      <c r="J479" s="36">
        <f t="shared" si="63"/>
        <v>10388945.747308441</v>
      </c>
      <c r="K479" s="36">
        <v>511266.07861585933</v>
      </c>
    </row>
    <row r="480" spans="1:11" x14ac:dyDescent="0.2">
      <c r="A480" s="2">
        <v>466</v>
      </c>
      <c r="B480" s="25">
        <f t="shared" si="57"/>
        <v>877.7207233887824</v>
      </c>
      <c r="C480" s="32">
        <f t="shared" si="58"/>
        <v>18428797.847302761</v>
      </c>
      <c r="D480" s="32">
        <f t="shared" si="64"/>
        <v>26725.510804489255</v>
      </c>
      <c r="E480" s="33">
        <f t="shared" si="59"/>
        <v>8.8823180268392306E-3</v>
      </c>
      <c r="F480" s="34">
        <f t="shared" si="60"/>
        <v>0.1</v>
      </c>
      <c r="G480" s="29">
        <v>0</v>
      </c>
      <c r="H480" s="35">
        <f t="shared" si="61"/>
        <v>57.563172368269704</v>
      </c>
      <c r="I480" s="32">
        <f t="shared" si="62"/>
        <v>1759.3997093821363</v>
      </c>
      <c r="J480" s="36">
        <f t="shared" si="63"/>
        <v>10390705.147017824</v>
      </c>
      <c r="K480" s="36">
        <v>511536.833520093</v>
      </c>
    </row>
    <row r="481" spans="1:11" x14ac:dyDescent="0.2">
      <c r="A481" s="2">
        <v>467</v>
      </c>
      <c r="B481" s="25">
        <f t="shared" si="57"/>
        <v>877.0726621961951</v>
      </c>
      <c r="C481" s="32">
        <f t="shared" si="58"/>
        <v>18455503.604428042</v>
      </c>
      <c r="D481" s="32">
        <f t="shared" si="64"/>
        <v>26705.757125280797</v>
      </c>
      <c r="E481" s="33">
        <f t="shared" si="59"/>
        <v>8.8634191677321866E-3</v>
      </c>
      <c r="F481" s="34">
        <f t="shared" si="60"/>
        <v>0.1</v>
      </c>
      <c r="G481" s="29">
        <v>0</v>
      </c>
      <c r="H481" s="35">
        <f t="shared" si="61"/>
        <v>57.085472446007493</v>
      </c>
      <c r="I481" s="32">
        <f t="shared" si="62"/>
        <v>1744.7989660627254</v>
      </c>
      <c r="J481" s="36">
        <f t="shared" si="63"/>
        <v>10392449.945983887</v>
      </c>
      <c r="K481" s="36">
        <v>511806.23802860809</v>
      </c>
    </row>
    <row r="482" spans="1:11" x14ac:dyDescent="0.2">
      <c r="A482" s="2">
        <v>468</v>
      </c>
      <c r="B482" s="25">
        <f t="shared" si="57"/>
        <v>876.42645392277325</v>
      </c>
      <c r="C482" s="32">
        <f t="shared" si="58"/>
        <v>18482189.664413381</v>
      </c>
      <c r="D482" s="32">
        <f t="shared" si="64"/>
        <v>26686.059985339642</v>
      </c>
      <c r="E482" s="33">
        <f t="shared" si="59"/>
        <v>8.8446005599055987E-3</v>
      </c>
      <c r="F482" s="34">
        <f t="shared" si="60"/>
        <v>0.1</v>
      </c>
      <c r="G482" s="29">
        <v>0</v>
      </c>
      <c r="H482" s="35">
        <f t="shared" si="61"/>
        <v>56.611736815606569</v>
      </c>
      <c r="I482" s="32">
        <f t="shared" si="62"/>
        <v>1730.3193900393746</v>
      </c>
      <c r="J482" s="36">
        <f t="shared" si="63"/>
        <v>10394180.265373927</v>
      </c>
      <c r="K482" s="36">
        <v>512074.29887653136</v>
      </c>
    </row>
    <row r="483" spans="1:11" x14ac:dyDescent="0.2">
      <c r="A483" s="2">
        <v>469</v>
      </c>
      <c r="B483" s="25">
        <f t="shared" si="57"/>
        <v>875.78208935762154</v>
      </c>
      <c r="C483" s="32">
        <f t="shared" si="58"/>
        <v>18508856.083516546</v>
      </c>
      <c r="D483" s="32">
        <f t="shared" si="64"/>
        <v>26666.419103164226</v>
      </c>
      <c r="E483" s="33">
        <f t="shared" si="59"/>
        <v>8.825861693275967E-3</v>
      </c>
      <c r="F483" s="34">
        <f t="shared" si="60"/>
        <v>0.1</v>
      </c>
      <c r="G483" s="29">
        <v>0</v>
      </c>
      <c r="H483" s="35">
        <f t="shared" si="61"/>
        <v>56.141932578568877</v>
      </c>
      <c r="I483" s="32">
        <f t="shared" si="62"/>
        <v>1715.9599757801718</v>
      </c>
      <c r="J483" s="36">
        <f t="shared" si="63"/>
        <v>10395896.225349708</v>
      </c>
      <c r="K483" s="36">
        <v>512341.02276539803</v>
      </c>
    </row>
    <row r="484" spans="1:11" x14ac:dyDescent="0.2">
      <c r="A484" s="2">
        <v>470</v>
      </c>
      <c r="B484" s="25">
        <f t="shared" si="57"/>
        <v>875.13955935500235</v>
      </c>
      <c r="C484" s="32">
        <f t="shared" si="58"/>
        <v>18535502.917716153</v>
      </c>
      <c r="D484" s="32">
        <f t="shared" si="64"/>
        <v>26646.834199607372</v>
      </c>
      <c r="E484" s="33">
        <f t="shared" si="59"/>
        <v>8.8072020620722988E-3</v>
      </c>
      <c r="F484" s="34">
        <f t="shared" si="60"/>
        <v>0.1</v>
      </c>
      <c r="G484" s="29">
        <v>0</v>
      </c>
      <c r="H484" s="35">
        <f t="shared" si="61"/>
        <v>55.676027109411379</v>
      </c>
      <c r="I484" s="32">
        <f t="shared" si="62"/>
        <v>1701.7197260977614</v>
      </c>
      <c r="J484" s="36">
        <f t="shared" si="63"/>
        <v>10397597.945075804</v>
      </c>
      <c r="K484" s="36">
        <v>512606.41636331915</v>
      </c>
    </row>
    <row r="485" spans="1:11" x14ac:dyDescent="0.2">
      <c r="A485" s="2">
        <v>471</v>
      </c>
      <c r="B485" s="25">
        <f t="shared" si="57"/>
        <v>874.49885483373748</v>
      </c>
      <c r="C485" s="32">
        <f t="shared" si="58"/>
        <v>18562130.222713269</v>
      </c>
      <c r="D485" s="32">
        <f t="shared" si="64"/>
        <v>26627.304997116327</v>
      </c>
      <c r="E485" s="33">
        <f t="shared" si="59"/>
        <v>8.78862116480136E-3</v>
      </c>
      <c r="F485" s="34">
        <f t="shared" si="60"/>
        <v>0.1</v>
      </c>
      <c r="G485" s="29">
        <v>0</v>
      </c>
      <c r="H485" s="35">
        <f t="shared" si="61"/>
        <v>55.213988053400364</v>
      </c>
      <c r="I485" s="32">
        <f t="shared" si="62"/>
        <v>1687.5976520802333</v>
      </c>
      <c r="J485" s="36">
        <f t="shared" si="63"/>
        <v>10399285.542727884</v>
      </c>
      <c r="K485" s="36">
        <v>512870.48630514852</v>
      </c>
    </row>
    <row r="486" spans="1:11" x14ac:dyDescent="0.2">
      <c r="A486" s="2">
        <v>472</v>
      </c>
      <c r="B486" s="25">
        <f t="shared" si="57"/>
        <v>873.85996677661808</v>
      </c>
      <c r="C486" s="32">
        <f t="shared" si="58"/>
        <v>18588738.05393365</v>
      </c>
      <c r="D486" s="32">
        <f t="shared" si="64"/>
        <v>26607.831220380962</v>
      </c>
      <c r="E486" s="33">
        <f t="shared" si="59"/>
        <v>8.7701185041889618E-3</v>
      </c>
      <c r="F486" s="34">
        <f t="shared" si="60"/>
        <v>0.1</v>
      </c>
      <c r="G486" s="29">
        <v>0</v>
      </c>
      <c r="H486" s="35">
        <f t="shared" si="61"/>
        <v>54.755783324304595</v>
      </c>
      <c r="I486" s="32">
        <f t="shared" si="62"/>
        <v>1673.5927730222961</v>
      </c>
      <c r="J486" s="36">
        <f t="shared" si="63"/>
        <v>10400959.135500906</v>
      </c>
      <c r="K486" s="36">
        <v>513133.23919264844</v>
      </c>
    </row>
    <row r="487" spans="1:11" x14ac:dyDescent="0.2">
      <c r="A487" s="2">
        <v>473</v>
      </c>
      <c r="B487" s="25">
        <f t="shared" si="57"/>
        <v>873.22288622982114</v>
      </c>
      <c r="C487" s="32">
        <f t="shared" si="58"/>
        <v>18615326.466529489</v>
      </c>
      <c r="D487" s="32">
        <f t="shared" si="64"/>
        <v>26588.412595838308</v>
      </c>
      <c r="E487" s="33">
        <f t="shared" si="59"/>
        <v>8.7516935871292199E-3</v>
      </c>
      <c r="F487" s="34">
        <f t="shared" si="60"/>
        <v>0.1</v>
      </c>
      <c r="G487" s="29">
        <v>0</v>
      </c>
      <c r="H487" s="35">
        <f t="shared" si="61"/>
        <v>54.301381102167078</v>
      </c>
      <c r="I487" s="32">
        <f t="shared" si="62"/>
        <v>1659.7041163572817</v>
      </c>
      <c r="J487" s="36">
        <f t="shared" si="63"/>
        <v>10402618.839617264</v>
      </c>
      <c r="K487" s="36">
        <v>513394.68159465474</v>
      </c>
    </row>
    <row r="488" spans="1:11" x14ac:dyDescent="0.2">
      <c r="A488" s="2">
        <v>474</v>
      </c>
      <c r="B488" s="25">
        <f t="shared" si="57"/>
        <v>872.58760430233076</v>
      </c>
      <c r="C488" s="32">
        <f t="shared" si="58"/>
        <v>18641895.515381385</v>
      </c>
      <c r="D488" s="32">
        <f t="shared" si="64"/>
        <v>26569.048851896077</v>
      </c>
      <c r="E488" s="33">
        <f t="shared" si="59"/>
        <v>8.7333459246724966E-3</v>
      </c>
      <c r="F488" s="34">
        <f t="shared" si="60"/>
        <v>0.1</v>
      </c>
      <c r="G488" s="29">
        <v>0</v>
      </c>
      <c r="H488" s="35">
        <f t="shared" si="61"/>
        <v>53.850749831095321</v>
      </c>
      <c r="I488" s="32">
        <f t="shared" si="62"/>
        <v>1645.930717589591</v>
      </c>
      <c r="J488" s="36">
        <f t="shared" si="63"/>
        <v>10404264.770334853</v>
      </c>
      <c r="K488" s="36">
        <v>513654.82004724111</v>
      </c>
    </row>
    <row r="489" spans="1:11" x14ac:dyDescent="0.2">
      <c r="A489" s="2">
        <v>475</v>
      </c>
      <c r="B489" s="25">
        <f t="shared" si="57"/>
        <v>871.95411216536831</v>
      </c>
      <c r="C489" s="32">
        <f t="shared" si="58"/>
        <v>18668445.255100276</v>
      </c>
      <c r="D489" s="32">
        <f t="shared" si="64"/>
        <v>26549.73971889168</v>
      </c>
      <c r="E489" s="33">
        <f t="shared" si="59"/>
        <v>8.7150750319413481E-3</v>
      </c>
      <c r="F489" s="34">
        <f t="shared" si="60"/>
        <v>0.1</v>
      </c>
      <c r="G489" s="29">
        <v>0</v>
      </c>
      <c r="H489" s="35">
        <f t="shared" si="61"/>
        <v>53.40385821706996</v>
      </c>
      <c r="I489" s="32">
        <f t="shared" si="62"/>
        <v>1632.2716202276315</v>
      </c>
      <c r="J489" s="36">
        <f t="shared" si="63"/>
        <v>10405897.04195508</v>
      </c>
      <c r="K489" s="36">
        <v>513913.66105388245</v>
      </c>
    </row>
    <row r="490" spans="1:11" x14ac:dyDescent="0.2">
      <c r="A490" s="2">
        <v>476</v>
      </c>
      <c r="B490" s="25">
        <f t="shared" si="57"/>
        <v>871.32240105182689</v>
      </c>
      <c r="C490" s="32">
        <f t="shared" si="58"/>
        <v>18694975.740029391</v>
      </c>
      <c r="D490" s="32">
        <f t="shared" si="64"/>
        <v>26530.48492911458</v>
      </c>
      <c r="E490" s="33">
        <f t="shared" si="59"/>
        <v>8.6968804281224547E-3</v>
      </c>
      <c r="F490" s="34">
        <f t="shared" si="60"/>
        <v>0.1</v>
      </c>
      <c r="G490" s="29">
        <v>0</v>
      </c>
      <c r="H490" s="35">
        <f t="shared" si="61"/>
        <v>52.960675225771539</v>
      </c>
      <c r="I490" s="32">
        <f t="shared" si="62"/>
        <v>1618.7258757174839</v>
      </c>
      <c r="J490" s="36">
        <f t="shared" si="63"/>
        <v>10407515.767830797</v>
      </c>
      <c r="K490" s="36">
        <v>514171.21108561737</v>
      </c>
    </row>
    <row r="491" spans="1:11" x14ac:dyDescent="0.2">
      <c r="A491" s="2">
        <v>477</v>
      </c>
      <c r="B491" s="25">
        <f t="shared" si="57"/>
        <v>870.6924622557143</v>
      </c>
      <c r="C491" s="32">
        <f t="shared" si="58"/>
        <v>18721487.024245955</v>
      </c>
      <c r="D491" s="32">
        <f t="shared" si="64"/>
        <v>26511.284216564149</v>
      </c>
      <c r="E491" s="33">
        <f t="shared" si="59"/>
        <v>8.6787616363905688E-3</v>
      </c>
      <c r="F491" s="34">
        <f t="shared" si="60"/>
        <v>0.1</v>
      </c>
      <c r="G491" s="29">
        <v>0</v>
      </c>
      <c r="H491" s="35">
        <f t="shared" si="61"/>
        <v>52.521170080425328</v>
      </c>
      <c r="I491" s="32">
        <f t="shared" si="62"/>
        <v>1605.2925433770329</v>
      </c>
      <c r="J491" s="36">
        <f t="shared" si="63"/>
        <v>10409121.060374174</v>
      </c>
      <c r="K491" s="36">
        <v>514427.4765812101</v>
      </c>
    </row>
    <row r="492" spans="1:11" x14ac:dyDescent="0.2">
      <c r="A492" s="2">
        <v>478</v>
      </c>
      <c r="B492" s="25">
        <f t="shared" si="57"/>
        <v>870.06428713159949</v>
      </c>
      <c r="C492" s="32">
        <f t="shared" si="58"/>
        <v>18747979.161563132</v>
      </c>
      <c r="D492" s="32">
        <f t="shared" si="64"/>
        <v>26492.137317176908</v>
      </c>
      <c r="E492" s="33">
        <f t="shared" si="59"/>
        <v>8.6607181839057877E-3</v>
      </c>
      <c r="F492" s="34">
        <f t="shared" si="60"/>
        <v>0.1</v>
      </c>
      <c r="G492" s="29">
        <v>0</v>
      </c>
      <c r="H492" s="35">
        <f t="shared" si="61"/>
        <v>52.085312259664057</v>
      </c>
      <c r="I492" s="32">
        <f t="shared" si="62"/>
        <v>1591.9706903305419</v>
      </c>
      <c r="J492" s="36">
        <f t="shared" si="63"/>
        <v>10410713.031064505</v>
      </c>
      <c r="K492" s="36">
        <v>514682.46394731133</v>
      </c>
    </row>
    <row r="493" spans="1:11" x14ac:dyDescent="0.2">
      <c r="A493" s="2">
        <v>479</v>
      </c>
      <c r="B493" s="25">
        <f t="shared" si="57"/>
        <v>869.43786709406709</v>
      </c>
      <c r="C493" s="32">
        <f t="shared" si="58"/>
        <v>18774452.205531891</v>
      </c>
      <c r="D493" s="32">
        <f t="shared" si="64"/>
        <v>26473.043968759477</v>
      </c>
      <c r="E493" s="33">
        <f t="shared" si="59"/>
        <v>8.6427496017415038E-3</v>
      </c>
      <c r="F493" s="34">
        <f t="shared" si="60"/>
        <v>0.1</v>
      </c>
      <c r="G493" s="29">
        <v>0</v>
      </c>
      <c r="H493" s="35">
        <f t="shared" si="61"/>
        <v>51.653071495408341</v>
      </c>
      <c r="I493" s="32">
        <f t="shared" si="62"/>
        <v>1578.7593914440051</v>
      </c>
      <c r="J493" s="36">
        <f t="shared" si="63"/>
        <v>10412291.790455949</v>
      </c>
      <c r="K493" s="36">
        <v>514936.17955861858</v>
      </c>
    </row>
    <row r="494" spans="1:11" x14ac:dyDescent="0.2">
      <c r="A494" s="2">
        <v>480</v>
      </c>
      <c r="B494" s="25">
        <f t="shared" si="57"/>
        <v>868.81319361717749</v>
      </c>
      <c r="C494" s="32">
        <f t="shared" si="58"/>
        <v>18800906.20944275</v>
      </c>
      <c r="D494" s="32">
        <f t="shared" si="64"/>
        <v>26454.003910858184</v>
      </c>
      <c r="E494" s="33">
        <f t="shared" si="59"/>
        <v>8.6248554248590029E-3</v>
      </c>
      <c r="F494" s="34">
        <f t="shared" si="60"/>
        <v>0.1</v>
      </c>
      <c r="G494" s="29">
        <v>0</v>
      </c>
      <c r="H494" s="35">
        <f t="shared" si="61"/>
        <v>51.224417770764731</v>
      </c>
      <c r="I494" s="32">
        <f t="shared" si="62"/>
        <v>1565.6577292607847</v>
      </c>
      <c r="J494" s="36">
        <f t="shared" si="63"/>
        <v>10413857.448185209</v>
      </c>
      <c r="K494" s="36">
        <v>515188.62975803524</v>
      </c>
    </row>
    <row r="495" spans="1:11" x14ac:dyDescent="0.2">
      <c r="A495" s="2">
        <v>481</v>
      </c>
      <c r="B495" s="25">
        <f t="shared" si="57"/>
        <v>868.19025823393304</v>
      </c>
      <c r="C495" s="32">
        <f t="shared" si="58"/>
        <v>18827341.22632771</v>
      </c>
      <c r="D495" s="32">
        <f t="shared" si="64"/>
        <v>26435.016884960234</v>
      </c>
      <c r="E495" s="33">
        <f t="shared" si="59"/>
        <v>8.6070351920567584E-3</v>
      </c>
      <c r="F495" s="34">
        <f t="shared" si="60"/>
        <v>0.1</v>
      </c>
      <c r="G495" s="29">
        <v>0</v>
      </c>
      <c r="H495" s="35">
        <f t="shared" si="61"/>
        <v>50.799321317941192</v>
      </c>
      <c r="I495" s="32">
        <f t="shared" si="62"/>
        <v>1552.6647939379748</v>
      </c>
      <c r="J495" s="36">
        <f t="shared" si="63"/>
        <v>10415410.112979148</v>
      </c>
      <c r="K495" s="36">
        <v>515439.82085682952</v>
      </c>
    </row>
    <row r="496" spans="1:11" x14ac:dyDescent="0.2">
      <c r="A496" s="2">
        <v>482</v>
      </c>
      <c r="B496" s="25">
        <f t="shared" si="57"/>
        <v>867.56905253574905</v>
      </c>
      <c r="C496" s="32">
        <f t="shared" si="58"/>
        <v>18853757.308961798</v>
      </c>
      <c r="D496" s="32">
        <f t="shared" si="64"/>
        <v>26416.082634087652</v>
      </c>
      <c r="E496" s="33">
        <f t="shared" si="59"/>
        <v>8.5892884459490299E-3</v>
      </c>
      <c r="F496" s="34">
        <f t="shared" si="60"/>
        <v>0.1</v>
      </c>
      <c r="G496" s="29">
        <v>0</v>
      </c>
      <c r="H496" s="35">
        <f t="shared" si="61"/>
        <v>50.37775261617989</v>
      </c>
      <c r="I496" s="32">
        <f t="shared" si="62"/>
        <v>1539.7796831831561</v>
      </c>
      <c r="J496" s="36">
        <f t="shared" si="63"/>
        <v>10416949.892662331</v>
      </c>
      <c r="K496" s="36">
        <v>515689.75913479197</v>
      </c>
    </row>
    <row r="497" spans="1:11" x14ac:dyDescent="0.2">
      <c r="A497" s="2">
        <v>483</v>
      </c>
      <c r="B497" s="25">
        <f t="shared" si="57"/>
        <v>866.94956817193281</v>
      </c>
      <c r="C497" s="32">
        <f t="shared" si="58"/>
        <v>18880154.509865161</v>
      </c>
      <c r="D497" s="32">
        <f t="shared" si="64"/>
        <v>26397.200903363526</v>
      </c>
      <c r="E497" s="33">
        <f t="shared" si="59"/>
        <v>8.5716147328978205E-3</v>
      </c>
      <c r="F497" s="34">
        <f t="shared" si="60"/>
        <v>0.1</v>
      </c>
      <c r="G497" s="29">
        <v>0</v>
      </c>
      <c r="H497" s="35">
        <f t="shared" si="61"/>
        <v>49.959682389707112</v>
      </c>
      <c r="I497" s="32">
        <f t="shared" si="62"/>
        <v>1527.0015021918234</v>
      </c>
      <c r="J497" s="36">
        <f t="shared" si="63"/>
        <v>10418476.894164523</v>
      </c>
      <c r="K497" s="36">
        <v>515938.4508403925</v>
      </c>
    </row>
    <row r="498" spans="1:11" x14ac:dyDescent="0.2">
      <c r="A498" s="2">
        <v>484</v>
      </c>
      <c r="B498" s="25">
        <f t="shared" si="57"/>
        <v>866.33179684916604</v>
      </c>
      <c r="C498" s="32">
        <f t="shared" si="58"/>
        <v>18906532.881304502</v>
      </c>
      <c r="D498" s="32">
        <f t="shared" si="64"/>
        <v>26378.371439341456</v>
      </c>
      <c r="E498" s="33">
        <f t="shared" si="59"/>
        <v>8.5540136030034884E-3</v>
      </c>
      <c r="F498" s="34">
        <f t="shared" si="60"/>
        <v>0.1</v>
      </c>
      <c r="G498" s="29">
        <v>0</v>
      </c>
      <c r="H498" s="35">
        <f t="shared" si="61"/>
        <v>49.545081605700233</v>
      </c>
      <c r="I498" s="32">
        <f t="shared" si="62"/>
        <v>1514.3293635851257</v>
      </c>
      <c r="J498" s="36">
        <f t="shared" si="63"/>
        <v>10419991.223528108</v>
      </c>
      <c r="K498" s="36">
        <v>516185.90219093679</v>
      </c>
    </row>
    <row r="499" spans="1:11" x14ac:dyDescent="0.2">
      <c r="A499" s="2">
        <v>485</v>
      </c>
      <c r="B499" s="25">
        <f t="shared" si="57"/>
        <v>865.71573033099423</v>
      </c>
      <c r="C499" s="32">
        <f t="shared" si="58"/>
        <v>18932892.475294981</v>
      </c>
      <c r="D499" s="32">
        <f t="shared" si="64"/>
        <v>26359.593990478665</v>
      </c>
      <c r="E499" s="33">
        <f t="shared" si="59"/>
        <v>8.5364846100486891E-3</v>
      </c>
      <c r="F499" s="34">
        <f t="shared" si="60"/>
        <v>0.1</v>
      </c>
      <c r="G499" s="29">
        <v>0</v>
      </c>
      <c r="H499" s="35">
        <f t="shared" si="61"/>
        <v>49.133921472271517</v>
      </c>
      <c r="I499" s="32">
        <f t="shared" si="62"/>
        <v>1501.7623873483844</v>
      </c>
      <c r="J499" s="36">
        <f t="shared" si="63"/>
        <v>10421492.985915456</v>
      </c>
      <c r="K499" s="36">
        <v>516432.11937272141</v>
      </c>
    </row>
    <row r="500" spans="1:11" x14ac:dyDescent="0.2">
      <c r="A500" s="2">
        <v>486</v>
      </c>
      <c r="B500" s="25">
        <f t="shared" si="57"/>
        <v>865.10136043732086</v>
      </c>
      <c r="C500" s="32">
        <f t="shared" si="58"/>
        <v>18959233.343602039</v>
      </c>
      <c r="D500" s="32">
        <f t="shared" si="64"/>
        <v>26340.868307057768</v>
      </c>
      <c r="E500" s="33">
        <f t="shared" si="59"/>
        <v>8.5190273114770024E-3</v>
      </c>
      <c r="F500" s="34">
        <f t="shared" si="60"/>
        <v>0.1</v>
      </c>
      <c r="G500" s="29">
        <v>0</v>
      </c>
      <c r="H500" s="35">
        <f t="shared" si="61"/>
        <v>48.726173436468684</v>
      </c>
      <c r="I500" s="32">
        <f t="shared" si="62"/>
        <v>1489.2997007698457</v>
      </c>
      <c r="J500" s="36">
        <f t="shared" si="63"/>
        <v>10422982.285616226</v>
      </c>
      <c r="K500" s="36">
        <v>516677.10854118876</v>
      </c>
    </row>
    <row r="501" spans="1:11" x14ac:dyDescent="0.2">
      <c r="A501" s="2">
        <v>487</v>
      </c>
      <c r="B501" s="25">
        <f t="shared" si="57"/>
        <v>864.48867904390897</v>
      </c>
      <c r="C501" s="32">
        <f t="shared" si="58"/>
        <v>18985555.537742864</v>
      </c>
      <c r="D501" s="32">
        <f t="shared" si="64"/>
        <v>26322.194140825421</v>
      </c>
      <c r="E501" s="33">
        <f t="shared" si="59"/>
        <v>8.5016412683222124E-3</v>
      </c>
      <c r="F501" s="34">
        <f t="shared" si="60"/>
        <v>0.1</v>
      </c>
      <c r="G501" s="29">
        <v>0</v>
      </c>
      <c r="H501" s="35">
        <f t="shared" si="61"/>
        <v>48.321809182292057</v>
      </c>
      <c r="I501" s="32">
        <f t="shared" si="62"/>
        <v>1476.9404383801318</v>
      </c>
      <c r="J501" s="36">
        <f t="shared" si="63"/>
        <v>10424459.226054607</v>
      </c>
      <c r="K501" s="36">
        <v>516920.87582108082</v>
      </c>
    </row>
    <row r="502" spans="1:11" x14ac:dyDescent="0.2">
      <c r="A502" s="2">
        <v>488</v>
      </c>
      <c r="B502" s="25">
        <f t="shared" si="57"/>
        <v>863.87767808188471</v>
      </c>
      <c r="C502" s="32">
        <f t="shared" si="58"/>
        <v>19011859.108988207</v>
      </c>
      <c r="D502" s="32">
        <f t="shared" si="64"/>
        <v>26303.571245342493</v>
      </c>
      <c r="E502" s="33">
        <f t="shared" si="59"/>
        <v>8.4843260452202463E-3</v>
      </c>
      <c r="F502" s="34">
        <f t="shared" si="60"/>
        <v>0.1</v>
      </c>
      <c r="G502" s="29">
        <v>0</v>
      </c>
      <c r="H502" s="35">
        <f t="shared" si="61"/>
        <v>47.920800628728138</v>
      </c>
      <c r="I502" s="32">
        <f t="shared" si="62"/>
        <v>1464.6837418922148</v>
      </c>
      <c r="J502" s="36">
        <f t="shared" si="63"/>
        <v>10425923.909796499</v>
      </c>
      <c r="K502" s="36">
        <v>517163.42730659229</v>
      </c>
    </row>
    <row r="503" spans="1:11" x14ac:dyDescent="0.2">
      <c r="A503" s="2">
        <v>489</v>
      </c>
      <c r="B503" s="25">
        <f t="shared" si="57"/>
        <v>863.26834953725029</v>
      </c>
      <c r="C503" s="32">
        <f t="shared" si="58"/>
        <v>19038144.108364109</v>
      </c>
      <c r="D503" s="32">
        <f t="shared" si="64"/>
        <v>26284.999375902116</v>
      </c>
      <c r="E503" s="33">
        <f t="shared" si="59"/>
        <v>8.4670812103264815E-3</v>
      </c>
      <c r="F503" s="34">
        <f t="shared" si="60"/>
        <v>0.1</v>
      </c>
      <c r="G503" s="29">
        <v>0</v>
      </c>
      <c r="H503" s="35">
        <f t="shared" si="61"/>
        <v>47.523119927799556</v>
      </c>
      <c r="I503" s="32">
        <f t="shared" si="62"/>
        <v>1452.5287601416462</v>
      </c>
      <c r="J503" s="36">
        <f t="shared" si="63"/>
        <v>10427376.438556639</v>
      </c>
      <c r="K503" s="36">
        <v>517404.76906152291</v>
      </c>
    </row>
    <row r="504" spans="1:11" x14ac:dyDescent="0.2">
      <c r="A504" s="2">
        <v>490</v>
      </c>
      <c r="B504" s="25">
        <f t="shared" si="57"/>
        <v>862.66068545039877</v>
      </c>
      <c r="C504" s="32">
        <f t="shared" si="58"/>
        <v>19064410.58665359</v>
      </c>
      <c r="D504" s="32">
        <f t="shared" si="64"/>
        <v>26266.478289481252</v>
      </c>
      <c r="E504" s="33">
        <f t="shared" si="59"/>
        <v>8.4499063353143476E-3</v>
      </c>
      <c r="F504" s="34">
        <f t="shared" si="60"/>
        <v>0.1</v>
      </c>
      <c r="G504" s="29">
        <v>0</v>
      </c>
      <c r="H504" s="35">
        <f t="shared" si="61"/>
        <v>47.128739462631145</v>
      </c>
      <c r="I504" s="32">
        <f t="shared" si="62"/>
        <v>1440.4746490276191</v>
      </c>
      <c r="J504" s="36">
        <f t="shared" si="63"/>
        <v>10428816.913205666</v>
      </c>
      <c r="K504" s="36">
        <v>517644.90711942915</v>
      </c>
    </row>
    <row r="505" spans="1:11" x14ac:dyDescent="0.2">
      <c r="A505" s="2">
        <v>491</v>
      </c>
      <c r="B505" s="25">
        <f t="shared" si="57"/>
        <v>862.0546779156366</v>
      </c>
      <c r="C505" s="32">
        <f t="shared" si="58"/>
        <v>19090658.594398003</v>
      </c>
      <c r="D505" s="32">
        <f t="shared" si="64"/>
        <v>26248.007744412869</v>
      </c>
      <c r="E505" s="33">
        <f t="shared" si="59"/>
        <v>8.4328009953139535E-3</v>
      </c>
      <c r="F505" s="34">
        <f t="shared" si="60"/>
        <v>0.1</v>
      </c>
      <c r="G505" s="29">
        <v>0</v>
      </c>
      <c r="H505" s="35">
        <f t="shared" si="61"/>
        <v>46.737631845532114</v>
      </c>
      <c r="I505" s="32">
        <f t="shared" si="62"/>
        <v>1428.5205714542119</v>
      </c>
      <c r="J505" s="36">
        <f t="shared" si="63"/>
        <v>10430245.43377712</v>
      </c>
      <c r="K505" s="36">
        <v>517883.84748377494</v>
      </c>
    </row>
    <row r="506" spans="1:11" x14ac:dyDescent="0.2">
      <c r="A506" s="2">
        <v>492</v>
      </c>
      <c r="B506" s="25">
        <f t="shared" si="57"/>
        <v>861.45031908070962</v>
      </c>
      <c r="C506" s="32">
        <f t="shared" si="58"/>
        <v>19116888.181899138</v>
      </c>
      <c r="D506" s="32">
        <f t="shared" si="64"/>
        <v>26229.587501134723</v>
      </c>
      <c r="E506" s="33">
        <f t="shared" si="59"/>
        <v>8.4157647689000366E-3</v>
      </c>
      <c r="F506" s="34">
        <f t="shared" si="60"/>
        <v>0.1</v>
      </c>
      <c r="G506" s="29">
        <v>0</v>
      </c>
      <c r="H506" s="35">
        <f t="shared" si="61"/>
        <v>46.34976991609409</v>
      </c>
      <c r="I506" s="32">
        <f t="shared" si="62"/>
        <v>1416.6656972723838</v>
      </c>
      <c r="J506" s="36">
        <f t="shared" si="63"/>
        <v>10431662.099474393</v>
      </c>
      <c r="K506" s="36">
        <v>518121.59612808184</v>
      </c>
    </row>
    <row r="507" spans="1:11" x14ac:dyDescent="0.2">
      <c r="A507" s="2">
        <v>493</v>
      </c>
      <c r="B507" s="25">
        <f t="shared" si="57"/>
        <v>860.84760114633616</v>
      </c>
      <c r="C507" s="32">
        <f t="shared" si="58"/>
        <v>19143099.399220366</v>
      </c>
      <c r="D507" s="32">
        <f t="shared" si="64"/>
        <v>26211.217321228236</v>
      </c>
      <c r="E507" s="33">
        <f t="shared" si="59"/>
        <v>8.3987972380239265E-3</v>
      </c>
      <c r="F507" s="34">
        <f t="shared" si="60"/>
        <v>0.1</v>
      </c>
      <c r="G507" s="29">
        <v>0</v>
      </c>
      <c r="H507" s="35">
        <f t="shared" si="61"/>
        <v>45.965126739304992</v>
      </c>
      <c r="I507" s="32">
        <f t="shared" si="62"/>
        <v>1404.9092032221793</v>
      </c>
      <c r="J507" s="36">
        <f t="shared" si="63"/>
        <v>10433067.008677615</v>
      </c>
      <c r="K507" s="36">
        <v>518358.15899607836</v>
      </c>
    </row>
    <row r="508" spans="1:11" x14ac:dyDescent="0.2">
      <c r="A508" s="2">
        <v>494</v>
      </c>
      <c r="B508" s="25">
        <f t="shared" si="57"/>
        <v>860.24651636574117</v>
      </c>
      <c r="C508" s="32">
        <f t="shared" si="58"/>
        <v>19169292.296188585</v>
      </c>
      <c r="D508" s="32">
        <f t="shared" si="64"/>
        <v>26192.896968219429</v>
      </c>
      <c r="E508" s="33">
        <f t="shared" si="59"/>
        <v>8.3818979880428187E-3</v>
      </c>
      <c r="F508" s="34">
        <f t="shared" si="60"/>
        <v>0.1</v>
      </c>
      <c r="G508" s="29">
        <v>0</v>
      </c>
      <c r="H508" s="35">
        <f t="shared" si="61"/>
        <v>45.583675603678522</v>
      </c>
      <c r="I508" s="32">
        <f t="shared" si="62"/>
        <v>1393.2502728756826</v>
      </c>
      <c r="J508" s="36">
        <f t="shared" si="63"/>
        <v>10434460.258950491</v>
      </c>
      <c r="K508" s="36">
        <v>518593.54200184852</v>
      </c>
    </row>
    <row r="509" spans="1:11" x14ac:dyDescent="0.2">
      <c r="A509" s="2">
        <v>495</v>
      </c>
      <c r="B509" s="25">
        <f t="shared" si="57"/>
        <v>859.64705704420089</v>
      </c>
      <c r="C509" s="32">
        <f t="shared" si="58"/>
        <v>19195466.922395721</v>
      </c>
      <c r="D509" s="32">
        <f t="shared" si="64"/>
        <v>26174.626207135618</v>
      </c>
      <c r="E509" s="33">
        <f t="shared" si="59"/>
        <v>8.3650666076024154E-3</v>
      </c>
      <c r="F509" s="34">
        <f t="shared" si="60"/>
        <v>0.1</v>
      </c>
      <c r="G509" s="29">
        <v>0</v>
      </c>
      <c r="H509" s="35">
        <f t="shared" si="61"/>
        <v>45.205390019399182</v>
      </c>
      <c r="I509" s="32">
        <f t="shared" si="62"/>
        <v>1381.6880965802877</v>
      </c>
      <c r="J509" s="36">
        <f t="shared" si="63"/>
        <v>10435841.947047072</v>
      </c>
      <c r="K509" s="36">
        <v>518827.75102997967</v>
      </c>
    </row>
    <row r="510" spans="1:11" x14ac:dyDescent="0.2">
      <c r="A510" s="2">
        <v>496</v>
      </c>
      <c r="B510" s="25">
        <f t="shared" si="57"/>
        <v>859.04921553858776</v>
      </c>
      <c r="C510" s="32">
        <f t="shared" si="58"/>
        <v>19221623.327200226</v>
      </c>
      <c r="D510" s="32">
        <f t="shared" si="64"/>
        <v>26156.404804505408</v>
      </c>
      <c r="E510" s="33">
        <f t="shared" si="59"/>
        <v>8.3483026886702026E-3</v>
      </c>
      <c r="F510" s="34">
        <f t="shared" si="60"/>
        <v>0.1</v>
      </c>
      <c r="G510" s="29">
        <v>0</v>
      </c>
      <c r="H510" s="35">
        <f t="shared" si="61"/>
        <v>44.830243716482713</v>
      </c>
      <c r="I510" s="32">
        <f t="shared" si="62"/>
        <v>1370.2218714024054</v>
      </c>
      <c r="J510" s="36">
        <f t="shared" si="63"/>
        <v>10437212.168918474</v>
      </c>
      <c r="K510" s="36">
        <v>519060.79193570977</v>
      </c>
    </row>
    <row r="511" spans="1:11" x14ac:dyDescent="0.2">
      <c r="A511" s="2">
        <v>497</v>
      </c>
      <c r="B511" s="25">
        <f t="shared" si="57"/>
        <v>858.45298425692329</v>
      </c>
      <c r="C511" s="32">
        <f t="shared" si="58"/>
        <v>19247761.559728693</v>
      </c>
      <c r="D511" s="32">
        <f t="shared" si="64"/>
        <v>26138.232528466731</v>
      </c>
      <c r="E511" s="33">
        <f t="shared" si="59"/>
        <v>8.3316058264620765E-3</v>
      </c>
      <c r="F511" s="34">
        <f t="shared" si="60"/>
        <v>0.1</v>
      </c>
      <c r="G511" s="29">
        <v>0</v>
      </c>
      <c r="H511" s="35">
        <f t="shared" si="61"/>
        <v>44.458210642951755</v>
      </c>
      <c r="I511" s="32">
        <f t="shared" si="62"/>
        <v>1358.8508010718219</v>
      </c>
      <c r="J511" s="36">
        <f t="shared" si="63"/>
        <v>10438571.019719545</v>
      </c>
      <c r="K511" s="36">
        <v>519292.67054507358</v>
      </c>
    </row>
    <row r="512" spans="1:11" x14ac:dyDescent="0.2">
      <c r="A512" s="2">
        <v>498</v>
      </c>
      <c r="B512" s="25">
        <f t="shared" si="57"/>
        <v>857.8583556579332</v>
      </c>
      <c r="C512" s="32">
        <f t="shared" si="58"/>
        <v>19273881.668877382</v>
      </c>
      <c r="D512" s="32">
        <f t="shared" si="64"/>
        <v>26120.109148688614</v>
      </c>
      <c r="E512" s="33">
        <f t="shared" si="59"/>
        <v>8.3149756194396372E-3</v>
      </c>
      <c r="F512" s="34">
        <f t="shared" si="60"/>
        <v>0.1</v>
      </c>
      <c r="G512" s="29">
        <v>0</v>
      </c>
      <c r="H512" s="35">
        <f t="shared" si="61"/>
        <v>44.089264963026686</v>
      </c>
      <c r="I512" s="32">
        <f t="shared" si="62"/>
        <v>1347.5740959263153</v>
      </c>
      <c r="J512" s="36">
        <f t="shared" si="63"/>
        <v>10439918.593815472</v>
      </c>
      <c r="K512" s="36">
        <v>519523.3926550484</v>
      </c>
    </row>
    <row r="513" spans="1:11" x14ac:dyDescent="0.2">
      <c r="A513" s="2">
        <v>499</v>
      </c>
      <c r="B513" s="25">
        <f t="shared" si="57"/>
        <v>857.26532225060828</v>
      </c>
      <c r="C513" s="32">
        <f t="shared" si="58"/>
        <v>19299983.703313872</v>
      </c>
      <c r="D513" s="32">
        <f t="shared" si="64"/>
        <v>26102.034436490387</v>
      </c>
      <c r="E513" s="33">
        <f t="shared" si="59"/>
        <v>8.2984116692701483E-3</v>
      </c>
      <c r="F513" s="34">
        <f t="shared" si="60"/>
        <v>0.1</v>
      </c>
      <c r="G513" s="29">
        <v>0</v>
      </c>
      <c r="H513" s="35">
        <f t="shared" si="61"/>
        <v>43.723381055331465</v>
      </c>
      <c r="I513" s="32">
        <f t="shared" si="62"/>
        <v>1336.3909728567928</v>
      </c>
      <c r="J513" s="36">
        <f t="shared" si="63"/>
        <v>10441254.984788328</v>
      </c>
      <c r="K513" s="36">
        <v>519752.96403369907</v>
      </c>
    </row>
    <row r="514" spans="1:11" x14ac:dyDescent="0.2">
      <c r="A514" s="2">
        <v>500</v>
      </c>
      <c r="B514" s="25">
        <f t="shared" si="57"/>
        <v>856.67387659377232</v>
      </c>
      <c r="C514" s="32">
        <f t="shared" si="58"/>
        <v>19326067.711478435</v>
      </c>
      <c r="D514" s="32">
        <f t="shared" si="64"/>
        <v>26084.008164562285</v>
      </c>
      <c r="E514" s="33">
        <f t="shared" si="59"/>
        <v>8.2819135807544915E-3</v>
      </c>
      <c r="F514" s="34">
        <f t="shared" si="60"/>
        <v>0.1</v>
      </c>
      <c r="G514" s="29">
        <v>0</v>
      </c>
      <c r="H514" s="35">
        <f t="shared" si="61"/>
        <v>43.360533511114355</v>
      </c>
      <c r="I514" s="32">
        <f t="shared" si="62"/>
        <v>1325.3006552529973</v>
      </c>
      <c r="J514" s="36">
        <f t="shared" si="63"/>
        <v>10442580.285443582</v>
      </c>
      <c r="K514" s="36">
        <v>519981.39042032196</v>
      </c>
    </row>
    <row r="515" spans="1:11" x14ac:dyDescent="0.2">
      <c r="A515" s="2">
        <v>501</v>
      </c>
      <c r="B515" s="25">
        <f t="shared" si="57"/>
        <v>856.08401129564993</v>
      </c>
      <c r="C515" s="32">
        <f t="shared" si="58"/>
        <v>19352133.741585571</v>
      </c>
      <c r="D515" s="32">
        <f t="shared" si="64"/>
        <v>26066.030107136816</v>
      </c>
      <c r="E515" s="33">
        <f t="shared" si="59"/>
        <v>8.2654809618684655E-3</v>
      </c>
      <c r="F515" s="34">
        <f t="shared" si="60"/>
        <v>0.1</v>
      </c>
      <c r="G515" s="29">
        <v>0</v>
      </c>
      <c r="H515" s="35">
        <f t="shared" si="61"/>
        <v>43.000697132483403</v>
      </c>
      <c r="I515" s="32">
        <f t="shared" si="62"/>
        <v>1314.3023729495521</v>
      </c>
      <c r="J515" s="36">
        <f t="shared" si="63"/>
        <v>10443894.587816531</v>
      </c>
      <c r="K515" s="36">
        <v>520208.6775255886</v>
      </c>
    </row>
    <row r="516" spans="1:11" x14ac:dyDescent="0.2">
      <c r="A516" s="2">
        <v>502</v>
      </c>
      <c r="B516" s="25">
        <f t="shared" si="57"/>
        <v>855.49571901344257</v>
      </c>
      <c r="C516" s="32">
        <f t="shared" si="58"/>
        <v>19378181.841625605</v>
      </c>
      <c r="D516" s="32">
        <f t="shared" si="64"/>
        <v>26048.10004003346</v>
      </c>
      <c r="E516" s="33">
        <f t="shared" si="59"/>
        <v>8.2491134236720737E-3</v>
      </c>
      <c r="F516" s="34">
        <f t="shared" si="60"/>
        <v>0.1</v>
      </c>
      <c r="G516" s="29">
        <v>0</v>
      </c>
      <c r="H516" s="35">
        <f t="shared" si="61"/>
        <v>42.643846930656601</v>
      </c>
      <c r="I516" s="32">
        <f t="shared" si="62"/>
        <v>1303.3953621723945</v>
      </c>
      <c r="J516" s="36">
        <f t="shared" si="63"/>
        <v>10445197.983178703</v>
      </c>
      <c r="K516" s="36">
        <v>520434.83103168849</v>
      </c>
    </row>
    <row r="517" spans="1:11" x14ac:dyDescent="0.2">
      <c r="A517" s="2">
        <v>503</v>
      </c>
      <c r="B517" s="25">
        <f t="shared" si="57"/>
        <v>854.90899245290768</v>
      </c>
      <c r="C517" s="32">
        <f t="shared" si="58"/>
        <v>19404212.059366066</v>
      </c>
      <c r="D517" s="32">
        <f t="shared" si="64"/>
        <v>26030.21774046123</v>
      </c>
      <c r="E517" s="33">
        <f t="shared" si="59"/>
        <v>8.2328105803081576E-3</v>
      </c>
      <c r="F517" s="34">
        <f t="shared" si="60"/>
        <v>0.1</v>
      </c>
      <c r="G517" s="29">
        <v>0</v>
      </c>
      <c r="H517" s="35">
        <f t="shared" si="61"/>
        <v>42.289958124226516</v>
      </c>
      <c r="I517" s="32">
        <f t="shared" si="62"/>
        <v>1292.5788654858852</v>
      </c>
      <c r="J517" s="36">
        <f t="shared" si="63"/>
        <v>10446490.562044188</v>
      </c>
      <c r="K517" s="36">
        <v>520659.85659247107</v>
      </c>
    </row>
    <row r="518" spans="1:11" x14ac:dyDescent="0.2">
      <c r="A518" s="2">
        <v>504</v>
      </c>
      <c r="B518" s="25">
        <f t="shared" si="57"/>
        <v>854.32382436794273</v>
      </c>
      <c r="C518" s="32">
        <f t="shared" si="58"/>
        <v>19430224.442353204</v>
      </c>
      <c r="D518" s="32">
        <f t="shared" si="64"/>
        <v>26012.382987137884</v>
      </c>
      <c r="E518" s="33">
        <f t="shared" si="59"/>
        <v>8.2165720489583548E-3</v>
      </c>
      <c r="F518" s="34">
        <f t="shared" si="60"/>
        <v>0.1</v>
      </c>
      <c r="G518" s="29">
        <v>0</v>
      </c>
      <c r="H518" s="35">
        <f t="shared" si="61"/>
        <v>41.939006137439371</v>
      </c>
      <c r="I518" s="32">
        <f t="shared" si="62"/>
        <v>1281.8521317400459</v>
      </c>
      <c r="J518" s="36">
        <f t="shared" si="63"/>
        <v>10447772.414175928</v>
      </c>
      <c r="K518" s="36">
        <v>520883.75983358704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DCARegression</vt:lpstr>
      <vt:lpstr>DCA Forecast</vt:lpstr>
      <vt:lpstr>Forecast Chart</vt:lpstr>
      <vt:lpstr>b</vt:lpstr>
      <vt:lpstr>Di</vt:lpstr>
      <vt:lpstr>Dmin</vt:lpstr>
      <vt:lpstr>Qi</vt:lpstr>
    </vt:vector>
  </TitlesOfParts>
  <Company>Bastian Consulting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A. Bastian</dc:creator>
  <cp:lastModifiedBy>-32768</cp:lastModifiedBy>
  <dcterms:created xsi:type="dcterms:W3CDTF">2007-03-27T04:06:49Z</dcterms:created>
  <dcterms:modified xsi:type="dcterms:W3CDTF">2014-03-31T19:48:57Z</dcterms:modified>
</cp:coreProperties>
</file>