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5" windowWidth="15945" windowHeight="8205"/>
  </bookViews>
  <sheets>
    <sheet name="DCARegression" sheetId="1" r:id="rId1"/>
    <sheet name="DCA Forecast" sheetId="5" r:id="rId2"/>
    <sheet name="Forecast Chart" sheetId="4" r:id="rId3"/>
  </sheets>
  <definedNames>
    <definedName name="b">DCARegression!$D$6</definedName>
    <definedName name="Di">DCARegression!$D$5</definedName>
    <definedName name="Dmin">'DCA Forecast'!$D$7</definedName>
    <definedName name="Qi">DCARegression!$D$4</definedName>
    <definedName name="solver_adj" localSheetId="0" hidden="1">DCARegression!$D$4:$D$6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250</definedName>
    <definedName name="solver_lhs1" localSheetId="0" hidden="1">DCARegression!$D$5</definedName>
    <definedName name="solver_lhs2" localSheetId="0" hidden="1">DCARegression!$D$6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</definedName>
    <definedName name="solver_nwt" localSheetId="0" hidden="1">1</definedName>
    <definedName name="solver_opt" localSheetId="0" hidden="1">DCARegression!$J$7</definedName>
    <definedName name="solver_pre" localSheetId="0" hidden="1">0.000001</definedName>
    <definedName name="solver_rbv" localSheetId="0" hidden="1">2</definedName>
    <definedName name="solver_rel1" localSheetId="0" hidden="1">3</definedName>
    <definedName name="solver_rel2" localSheetId="0" hidden="1">1</definedName>
    <definedName name="solver_rhs1" localSheetId="0" hidden="1">0.000001</definedName>
    <definedName name="solver_rhs2" localSheetId="0" hidden="1">3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100</definedName>
    <definedName name="solver_tol" localSheetId="0" hidden="1">0.05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45621"/>
</workbook>
</file>

<file path=xl/calcChain.xml><?xml version="1.0" encoding="utf-8"?>
<calcChain xmlns="http://schemas.openxmlformats.org/spreadsheetml/2006/main">
  <c r="C10" i="1" l="1"/>
  <c r="D11" i="1" l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10" i="1"/>
  <c r="E10" i="1" s="1"/>
  <c r="F10" i="1" s="1"/>
  <c r="C11" i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H10" i="1" l="1"/>
  <c r="I10" i="1" s="1"/>
  <c r="F33" i="1"/>
  <c r="F29" i="1"/>
  <c r="F25" i="1"/>
  <c r="F21" i="1"/>
  <c r="F17" i="1"/>
  <c r="F13" i="1"/>
  <c r="F30" i="1"/>
  <c r="F26" i="1"/>
  <c r="F22" i="1"/>
  <c r="F18" i="1"/>
  <c r="F14" i="1"/>
  <c r="F31" i="1"/>
  <c r="F27" i="1"/>
  <c r="F23" i="1"/>
  <c r="F19" i="1"/>
  <c r="F15" i="1"/>
  <c r="F11" i="1"/>
  <c r="F32" i="1"/>
  <c r="F28" i="1"/>
  <c r="F24" i="1"/>
  <c r="F20" i="1"/>
  <c r="F16" i="1"/>
  <c r="F12" i="1"/>
  <c r="H32" i="1" l="1"/>
  <c r="J32" i="1" s="1"/>
  <c r="H23" i="1"/>
  <c r="J23" i="1" s="1"/>
  <c r="H18" i="1"/>
  <c r="J18" i="1" s="1"/>
  <c r="H13" i="1"/>
  <c r="J13" i="1" s="1"/>
  <c r="H29" i="1"/>
  <c r="J29" i="1" s="1"/>
  <c r="H16" i="1"/>
  <c r="J16" i="1" s="1"/>
  <c r="H20" i="1"/>
  <c r="J20" i="1" s="1"/>
  <c r="H11" i="1"/>
  <c r="J11" i="1" s="1"/>
  <c r="H27" i="1"/>
  <c r="J27" i="1" s="1"/>
  <c r="H22" i="1"/>
  <c r="J22" i="1" s="1"/>
  <c r="H17" i="1"/>
  <c r="J17" i="1" s="1"/>
  <c r="H33" i="1"/>
  <c r="J33" i="1" s="1"/>
  <c r="H24" i="1"/>
  <c r="J24" i="1" s="1"/>
  <c r="H31" i="1"/>
  <c r="J31" i="1" s="1"/>
  <c r="H21" i="1"/>
  <c r="J21" i="1" s="1"/>
  <c r="H15" i="1"/>
  <c r="J15" i="1" s="1"/>
  <c r="H26" i="1"/>
  <c r="J26" i="1" s="1"/>
  <c r="H12" i="1"/>
  <c r="J12" i="1" s="1"/>
  <c r="H28" i="1"/>
  <c r="J28" i="1" s="1"/>
  <c r="H19" i="1"/>
  <c r="J19" i="1" s="1"/>
  <c r="H14" i="1"/>
  <c r="J14" i="1" s="1"/>
  <c r="H30" i="1"/>
  <c r="J30" i="1" s="1"/>
  <c r="H25" i="1"/>
  <c r="J25" i="1" s="1"/>
  <c r="J10" i="1"/>
  <c r="I11" i="1" l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J7" i="1"/>
  <c r="W5" i="1"/>
  <c r="W9" i="1"/>
  <c r="C5" i="5" l="1"/>
  <c r="F14" i="5" s="1"/>
  <c r="C6" i="5"/>
  <c r="C4" i="5"/>
  <c r="H14" i="5" l="1"/>
  <c r="G17" i="5"/>
  <c r="G16" i="5"/>
  <c r="G20" i="5"/>
  <c r="G19" i="5"/>
  <c r="G24" i="5"/>
  <c r="G15" i="5"/>
  <c r="G22" i="5"/>
  <c r="G14" i="5"/>
  <c r="G21" i="5"/>
  <c r="G25" i="5"/>
  <c r="G23" i="5"/>
  <c r="G18" i="5"/>
  <c r="B19" i="5"/>
  <c r="C19" i="5" s="1"/>
  <c r="B23" i="5"/>
  <c r="C23" i="5" s="1"/>
  <c r="B27" i="5"/>
  <c r="B31" i="5"/>
  <c r="B35" i="5"/>
  <c r="C35" i="5" s="1"/>
  <c r="B39" i="5"/>
  <c r="C39" i="5" s="1"/>
  <c r="B43" i="5"/>
  <c r="B47" i="5"/>
  <c r="B51" i="5"/>
  <c r="C51" i="5" s="1"/>
  <c r="B55" i="5"/>
  <c r="C55" i="5" s="1"/>
  <c r="B59" i="5"/>
  <c r="B63" i="5"/>
  <c r="B67" i="5"/>
  <c r="C67" i="5" s="1"/>
  <c r="B71" i="5"/>
  <c r="C71" i="5" s="1"/>
  <c r="B75" i="5"/>
  <c r="B79" i="5"/>
  <c r="B83" i="5"/>
  <c r="C83" i="5" s="1"/>
  <c r="B87" i="5"/>
  <c r="C87" i="5" s="1"/>
  <c r="B91" i="5"/>
  <c r="B95" i="5"/>
  <c r="C95" i="5" s="1"/>
  <c r="B99" i="5"/>
  <c r="C99" i="5" s="1"/>
  <c r="B103" i="5"/>
  <c r="C103" i="5" s="1"/>
  <c r="B107" i="5"/>
  <c r="B111" i="5"/>
  <c r="B115" i="5"/>
  <c r="C115" i="5" s="1"/>
  <c r="B119" i="5"/>
  <c r="C119" i="5" s="1"/>
  <c r="B123" i="5"/>
  <c r="B127" i="5"/>
  <c r="B131" i="5"/>
  <c r="C131" i="5" s="1"/>
  <c r="B135" i="5"/>
  <c r="C135" i="5" s="1"/>
  <c r="B139" i="5"/>
  <c r="B143" i="5"/>
  <c r="B147" i="5"/>
  <c r="C147" i="5" s="1"/>
  <c r="B151" i="5"/>
  <c r="C151" i="5" s="1"/>
  <c r="B155" i="5"/>
  <c r="B159" i="5"/>
  <c r="B163" i="5"/>
  <c r="C163" i="5" s="1"/>
  <c r="B167" i="5"/>
  <c r="C167" i="5" s="1"/>
  <c r="B171" i="5"/>
  <c r="B175" i="5"/>
  <c r="B179" i="5"/>
  <c r="C179" i="5" s="1"/>
  <c r="B183" i="5"/>
  <c r="C183" i="5" s="1"/>
  <c r="B187" i="5"/>
  <c r="B191" i="5"/>
  <c r="B195" i="5"/>
  <c r="C195" i="5" s="1"/>
  <c r="B199" i="5"/>
  <c r="C199" i="5" s="1"/>
  <c r="B203" i="5"/>
  <c r="B207" i="5"/>
  <c r="C207" i="5" s="1"/>
  <c r="B211" i="5"/>
  <c r="C211" i="5" s="1"/>
  <c r="B215" i="5"/>
  <c r="C215" i="5" s="1"/>
  <c r="B219" i="5"/>
  <c r="B223" i="5"/>
  <c r="B227" i="5"/>
  <c r="C227" i="5" s="1"/>
  <c r="B231" i="5"/>
  <c r="C231" i="5" s="1"/>
  <c r="B235" i="5"/>
  <c r="B239" i="5"/>
  <c r="C239" i="5" s="1"/>
  <c r="B243" i="5"/>
  <c r="C243" i="5" s="1"/>
  <c r="B247" i="5"/>
  <c r="B251" i="5"/>
  <c r="C251" i="5" s="1"/>
  <c r="B255" i="5"/>
  <c r="B259" i="5"/>
  <c r="C259" i="5" s="1"/>
  <c r="B263" i="5"/>
  <c r="B267" i="5"/>
  <c r="C267" i="5" s="1"/>
  <c r="B271" i="5"/>
  <c r="B275" i="5"/>
  <c r="C275" i="5" s="1"/>
  <c r="B279" i="5"/>
  <c r="B283" i="5"/>
  <c r="C283" i="5" s="1"/>
  <c r="B287" i="5"/>
  <c r="B291" i="5"/>
  <c r="C291" i="5" s="1"/>
  <c r="B295" i="5"/>
  <c r="C295" i="5" s="1"/>
  <c r="B299" i="5"/>
  <c r="C299" i="5" s="1"/>
  <c r="B303" i="5"/>
  <c r="C303" i="5" s="1"/>
  <c r="B307" i="5"/>
  <c r="C307" i="5" s="1"/>
  <c r="B311" i="5"/>
  <c r="B315" i="5"/>
  <c r="C315" i="5" s="1"/>
  <c r="B319" i="5"/>
  <c r="B323" i="5"/>
  <c r="C323" i="5" s="1"/>
  <c r="B327" i="5"/>
  <c r="B331" i="5"/>
  <c r="C331" i="5" s="1"/>
  <c r="B335" i="5"/>
  <c r="B339" i="5"/>
  <c r="C339" i="5" s="1"/>
  <c r="B343" i="5"/>
  <c r="B347" i="5"/>
  <c r="C347" i="5" s="1"/>
  <c r="B351" i="5"/>
  <c r="B355" i="5"/>
  <c r="C355" i="5" s="1"/>
  <c r="B359" i="5"/>
  <c r="C359" i="5" s="1"/>
  <c r="B363" i="5"/>
  <c r="C363" i="5" s="1"/>
  <c r="B367" i="5"/>
  <c r="C367" i="5" s="1"/>
  <c r="B371" i="5"/>
  <c r="C371" i="5" s="1"/>
  <c r="B375" i="5"/>
  <c r="B379" i="5"/>
  <c r="C379" i="5" s="1"/>
  <c r="B383" i="5"/>
  <c r="B387" i="5"/>
  <c r="C387" i="5" s="1"/>
  <c r="B391" i="5"/>
  <c r="B395" i="5"/>
  <c r="C395" i="5" s="1"/>
  <c r="B399" i="5"/>
  <c r="B403" i="5"/>
  <c r="C403" i="5" s="1"/>
  <c r="B407" i="5"/>
  <c r="B411" i="5"/>
  <c r="C411" i="5" s="1"/>
  <c r="B415" i="5"/>
  <c r="B419" i="5"/>
  <c r="C419" i="5" s="1"/>
  <c r="B423" i="5"/>
  <c r="C423" i="5" s="1"/>
  <c r="B427" i="5"/>
  <c r="C427" i="5" s="1"/>
  <c r="B431" i="5"/>
  <c r="C431" i="5" s="1"/>
  <c r="B435" i="5"/>
  <c r="C435" i="5" s="1"/>
  <c r="B439" i="5"/>
  <c r="B443" i="5"/>
  <c r="C443" i="5" s="1"/>
  <c r="B447" i="5"/>
  <c r="B451" i="5"/>
  <c r="C451" i="5" s="1"/>
  <c r="B455" i="5"/>
  <c r="B459" i="5"/>
  <c r="C459" i="5" s="1"/>
  <c r="B463" i="5"/>
  <c r="B467" i="5"/>
  <c r="C467" i="5" s="1"/>
  <c r="B471" i="5"/>
  <c r="B475" i="5"/>
  <c r="C475" i="5" s="1"/>
  <c r="B479" i="5"/>
  <c r="B483" i="5"/>
  <c r="C483" i="5" s="1"/>
  <c r="B487" i="5"/>
  <c r="C487" i="5" s="1"/>
  <c r="B491" i="5"/>
  <c r="C491" i="5" s="1"/>
  <c r="B495" i="5"/>
  <c r="B499" i="5"/>
  <c r="C499" i="5" s="1"/>
  <c r="B503" i="5"/>
  <c r="C503" i="5" s="1"/>
  <c r="B507" i="5"/>
  <c r="C507" i="5" s="1"/>
  <c r="B511" i="5"/>
  <c r="B515" i="5"/>
  <c r="C515" i="5" s="1"/>
  <c r="B15" i="5"/>
  <c r="C15" i="5" s="1"/>
  <c r="D15" i="5" s="1"/>
  <c r="C235" i="5"/>
  <c r="B22" i="5"/>
  <c r="B30" i="5"/>
  <c r="C30" i="5" s="1"/>
  <c r="B42" i="5"/>
  <c r="B50" i="5"/>
  <c r="B58" i="5"/>
  <c r="C58" i="5" s="1"/>
  <c r="B70" i="5"/>
  <c r="C70" i="5" s="1"/>
  <c r="B78" i="5"/>
  <c r="C78" i="5" s="1"/>
  <c r="B86" i="5"/>
  <c r="C86" i="5" s="1"/>
  <c r="B98" i="5"/>
  <c r="B106" i="5"/>
  <c r="C106" i="5" s="1"/>
  <c r="B118" i="5"/>
  <c r="C118" i="5" s="1"/>
  <c r="B126" i="5"/>
  <c r="C126" i="5" s="1"/>
  <c r="B134" i="5"/>
  <c r="C134" i="5" s="1"/>
  <c r="B142" i="5"/>
  <c r="C142" i="5" s="1"/>
  <c r="B154" i="5"/>
  <c r="B162" i="5"/>
  <c r="C162" i="5" s="1"/>
  <c r="B170" i="5"/>
  <c r="B182" i="5"/>
  <c r="C182" i="5" s="1"/>
  <c r="B190" i="5"/>
  <c r="C190" i="5" s="1"/>
  <c r="B198" i="5"/>
  <c r="C198" i="5" s="1"/>
  <c r="B210" i="5"/>
  <c r="B218" i="5"/>
  <c r="C218" i="5" s="1"/>
  <c r="B230" i="5"/>
  <c r="C230" i="5" s="1"/>
  <c r="B238" i="5"/>
  <c r="C238" i="5" s="1"/>
  <c r="B246" i="5"/>
  <c r="B258" i="5"/>
  <c r="B266" i="5"/>
  <c r="C266" i="5" s="1"/>
  <c r="B278" i="5"/>
  <c r="C278" i="5" s="1"/>
  <c r="B286" i="5"/>
  <c r="C286" i="5" s="1"/>
  <c r="B294" i="5"/>
  <c r="C294" i="5" s="1"/>
  <c r="B306" i="5"/>
  <c r="B314" i="5"/>
  <c r="C314" i="5" s="1"/>
  <c r="B322" i="5"/>
  <c r="B330" i="5"/>
  <c r="C330" i="5" s="1"/>
  <c r="B338" i="5"/>
  <c r="C338" i="5" s="1"/>
  <c r="B350" i="5"/>
  <c r="C350" i="5" s="1"/>
  <c r="B358" i="5"/>
  <c r="C358" i="5" s="1"/>
  <c r="B366" i="5"/>
  <c r="C366" i="5" s="1"/>
  <c r="B378" i="5"/>
  <c r="C378" i="5" s="1"/>
  <c r="B386" i="5"/>
  <c r="B394" i="5"/>
  <c r="B406" i="5"/>
  <c r="C406" i="5" s="1"/>
  <c r="B414" i="5"/>
  <c r="C414" i="5" s="1"/>
  <c r="B422" i="5"/>
  <c r="C422" i="5" s="1"/>
  <c r="B434" i="5"/>
  <c r="B442" i="5"/>
  <c r="C442" i="5" s="1"/>
  <c r="B450" i="5"/>
  <c r="B462" i="5"/>
  <c r="C462" i="5" s="1"/>
  <c r="B470" i="5"/>
  <c r="B478" i="5"/>
  <c r="C478" i="5" s="1"/>
  <c r="B490" i="5"/>
  <c r="B498" i="5"/>
  <c r="C498" i="5" s="1"/>
  <c r="B506" i="5"/>
  <c r="B518" i="5"/>
  <c r="C518" i="5" s="1"/>
  <c r="C154" i="5"/>
  <c r="B17" i="5"/>
  <c r="B21" i="5"/>
  <c r="B25" i="5"/>
  <c r="C25" i="5" s="1"/>
  <c r="B29" i="5"/>
  <c r="C29" i="5" s="1"/>
  <c r="B33" i="5"/>
  <c r="B37" i="5"/>
  <c r="B41" i="5"/>
  <c r="C41" i="5" s="1"/>
  <c r="B45" i="5"/>
  <c r="C45" i="5" s="1"/>
  <c r="B49" i="5"/>
  <c r="B53" i="5"/>
  <c r="B57" i="5"/>
  <c r="C57" i="5" s="1"/>
  <c r="B61" i="5"/>
  <c r="C61" i="5" s="1"/>
  <c r="B65" i="5"/>
  <c r="B69" i="5"/>
  <c r="B73" i="5"/>
  <c r="C73" i="5" s="1"/>
  <c r="B77" i="5"/>
  <c r="C77" i="5" s="1"/>
  <c r="B81" i="5"/>
  <c r="B85" i="5"/>
  <c r="B89" i="5"/>
  <c r="C89" i="5" s="1"/>
  <c r="B93" i="5"/>
  <c r="C93" i="5" s="1"/>
  <c r="B97" i="5"/>
  <c r="B101" i="5"/>
  <c r="B105" i="5"/>
  <c r="C105" i="5" s="1"/>
  <c r="B109" i="5"/>
  <c r="C109" i="5" s="1"/>
  <c r="B113" i="5"/>
  <c r="B117" i="5"/>
  <c r="B121" i="5"/>
  <c r="C121" i="5" s="1"/>
  <c r="B125" i="5"/>
  <c r="C125" i="5" s="1"/>
  <c r="B129" i="5"/>
  <c r="B133" i="5"/>
  <c r="B137" i="5"/>
  <c r="C137" i="5" s="1"/>
  <c r="B141" i="5"/>
  <c r="C141" i="5" s="1"/>
  <c r="B145" i="5"/>
  <c r="B149" i="5"/>
  <c r="B153" i="5"/>
  <c r="C153" i="5" s="1"/>
  <c r="B157" i="5"/>
  <c r="C157" i="5" s="1"/>
  <c r="B161" i="5"/>
  <c r="B165" i="5"/>
  <c r="B169" i="5"/>
  <c r="C169" i="5" s="1"/>
  <c r="B173" i="5"/>
  <c r="C173" i="5" s="1"/>
  <c r="B177" i="5"/>
  <c r="B181" i="5"/>
  <c r="B185" i="5"/>
  <c r="C185" i="5" s="1"/>
  <c r="B189" i="5"/>
  <c r="C189" i="5" s="1"/>
  <c r="B193" i="5"/>
  <c r="B197" i="5"/>
  <c r="B201" i="5"/>
  <c r="C201" i="5" s="1"/>
  <c r="B205" i="5"/>
  <c r="C205" i="5" s="1"/>
  <c r="B209" i="5"/>
  <c r="B213" i="5"/>
  <c r="B217" i="5"/>
  <c r="C217" i="5" s="1"/>
  <c r="B221" i="5"/>
  <c r="C221" i="5" s="1"/>
  <c r="B225" i="5"/>
  <c r="B229" i="5"/>
  <c r="B233" i="5"/>
  <c r="C233" i="5" s="1"/>
  <c r="B237" i="5"/>
  <c r="C237" i="5" s="1"/>
  <c r="B241" i="5"/>
  <c r="B245" i="5"/>
  <c r="B249" i="5"/>
  <c r="C249" i="5" s="1"/>
  <c r="B253" i="5"/>
  <c r="C253" i="5" s="1"/>
  <c r="B257" i="5"/>
  <c r="B261" i="5"/>
  <c r="B265" i="5"/>
  <c r="C265" i="5" s="1"/>
  <c r="B269" i="5"/>
  <c r="C269" i="5" s="1"/>
  <c r="B273" i="5"/>
  <c r="B277" i="5"/>
  <c r="B281" i="5"/>
  <c r="C281" i="5" s="1"/>
  <c r="B285" i="5"/>
  <c r="C285" i="5" s="1"/>
  <c r="B289" i="5"/>
  <c r="B293" i="5"/>
  <c r="B297" i="5"/>
  <c r="C297" i="5" s="1"/>
  <c r="B301" i="5"/>
  <c r="C301" i="5" s="1"/>
  <c r="B305" i="5"/>
  <c r="B309" i="5"/>
  <c r="B313" i="5"/>
  <c r="C313" i="5" s="1"/>
  <c r="B317" i="5"/>
  <c r="C317" i="5" s="1"/>
  <c r="B321" i="5"/>
  <c r="B325" i="5"/>
  <c r="B329" i="5"/>
  <c r="C329" i="5" s="1"/>
  <c r="B333" i="5"/>
  <c r="C333" i="5" s="1"/>
  <c r="B337" i="5"/>
  <c r="B341" i="5"/>
  <c r="B345" i="5"/>
  <c r="C345" i="5" s="1"/>
  <c r="B349" i="5"/>
  <c r="C349" i="5" s="1"/>
  <c r="B353" i="5"/>
  <c r="B357" i="5"/>
  <c r="B361" i="5"/>
  <c r="C361" i="5" s="1"/>
  <c r="B365" i="5"/>
  <c r="C365" i="5" s="1"/>
  <c r="B369" i="5"/>
  <c r="B373" i="5"/>
  <c r="B377" i="5"/>
  <c r="C377" i="5" s="1"/>
  <c r="B381" i="5"/>
  <c r="C381" i="5" s="1"/>
  <c r="B385" i="5"/>
  <c r="B389" i="5"/>
  <c r="B393" i="5"/>
  <c r="C393" i="5" s="1"/>
  <c r="B397" i="5"/>
  <c r="C397" i="5" s="1"/>
  <c r="B401" i="5"/>
  <c r="B405" i="5"/>
  <c r="B409" i="5"/>
  <c r="C409" i="5" s="1"/>
  <c r="B413" i="5"/>
  <c r="C413" i="5" s="1"/>
  <c r="B417" i="5"/>
  <c r="B421" i="5"/>
  <c r="B425" i="5"/>
  <c r="C425" i="5" s="1"/>
  <c r="B429" i="5"/>
  <c r="C429" i="5" s="1"/>
  <c r="B433" i="5"/>
  <c r="B437" i="5"/>
  <c r="B441" i="5"/>
  <c r="C441" i="5" s="1"/>
  <c r="B445" i="5"/>
  <c r="C445" i="5" s="1"/>
  <c r="B449" i="5"/>
  <c r="B453" i="5"/>
  <c r="B457" i="5"/>
  <c r="C457" i="5" s="1"/>
  <c r="B461" i="5"/>
  <c r="C461" i="5" s="1"/>
  <c r="B465" i="5"/>
  <c r="B469" i="5"/>
  <c r="B473" i="5"/>
  <c r="C473" i="5" s="1"/>
  <c r="B477" i="5"/>
  <c r="C477" i="5" s="1"/>
  <c r="B481" i="5"/>
  <c r="B485" i="5"/>
  <c r="B489" i="5"/>
  <c r="C489" i="5" s="1"/>
  <c r="B493" i="5"/>
  <c r="C493" i="5" s="1"/>
  <c r="B497" i="5"/>
  <c r="C497" i="5" s="1"/>
  <c r="B501" i="5"/>
  <c r="B505" i="5"/>
  <c r="C505" i="5" s="1"/>
  <c r="B509" i="5"/>
  <c r="C509" i="5" s="1"/>
  <c r="B513" i="5"/>
  <c r="C513" i="5" s="1"/>
  <c r="B517" i="5"/>
  <c r="B18" i="5"/>
  <c r="B26" i="5"/>
  <c r="B34" i="5"/>
  <c r="B38" i="5"/>
  <c r="B46" i="5"/>
  <c r="B54" i="5"/>
  <c r="B62" i="5"/>
  <c r="B66" i="5"/>
  <c r="B74" i="5"/>
  <c r="B82" i="5"/>
  <c r="B90" i="5"/>
  <c r="B94" i="5"/>
  <c r="B102" i="5"/>
  <c r="C102" i="5" s="1"/>
  <c r="B110" i="5"/>
  <c r="B114" i="5"/>
  <c r="B122" i="5"/>
  <c r="B130" i="5"/>
  <c r="B138" i="5"/>
  <c r="B146" i="5"/>
  <c r="B150" i="5"/>
  <c r="B158" i="5"/>
  <c r="B166" i="5"/>
  <c r="C166" i="5" s="1"/>
  <c r="B174" i="5"/>
  <c r="B178" i="5"/>
  <c r="B186" i="5"/>
  <c r="B194" i="5"/>
  <c r="B202" i="5"/>
  <c r="B206" i="5"/>
  <c r="B214" i="5"/>
  <c r="C214" i="5" s="1"/>
  <c r="B222" i="5"/>
  <c r="B226" i="5"/>
  <c r="B234" i="5"/>
  <c r="B242" i="5"/>
  <c r="B250" i="5"/>
  <c r="B254" i="5"/>
  <c r="C254" i="5" s="1"/>
  <c r="B262" i="5"/>
  <c r="B270" i="5"/>
  <c r="B274" i="5"/>
  <c r="B282" i="5"/>
  <c r="C282" i="5" s="1"/>
  <c r="B290" i="5"/>
  <c r="B298" i="5"/>
  <c r="B302" i="5"/>
  <c r="B310" i="5"/>
  <c r="C310" i="5" s="1"/>
  <c r="B318" i="5"/>
  <c r="B326" i="5"/>
  <c r="C326" i="5" s="1"/>
  <c r="B334" i="5"/>
  <c r="B342" i="5"/>
  <c r="C342" i="5" s="1"/>
  <c r="B346" i="5"/>
  <c r="B354" i="5"/>
  <c r="B362" i="5"/>
  <c r="B370" i="5"/>
  <c r="B374" i="5"/>
  <c r="B382" i="5"/>
  <c r="B390" i="5"/>
  <c r="B398" i="5"/>
  <c r="C398" i="5" s="1"/>
  <c r="B402" i="5"/>
  <c r="B410" i="5"/>
  <c r="B418" i="5"/>
  <c r="B426" i="5"/>
  <c r="B430" i="5"/>
  <c r="B438" i="5"/>
  <c r="C438" i="5" s="1"/>
  <c r="B446" i="5"/>
  <c r="B454" i="5"/>
  <c r="C454" i="5" s="1"/>
  <c r="B458" i="5"/>
  <c r="B466" i="5"/>
  <c r="B474" i="5"/>
  <c r="B482" i="5"/>
  <c r="B486" i="5"/>
  <c r="B494" i="5"/>
  <c r="B502" i="5"/>
  <c r="B510" i="5"/>
  <c r="C510" i="5" s="1"/>
  <c r="B514" i="5"/>
  <c r="B16" i="5"/>
  <c r="B20" i="5"/>
  <c r="B24" i="5"/>
  <c r="B28" i="5"/>
  <c r="B32" i="5"/>
  <c r="C32" i="5" s="1"/>
  <c r="B36" i="5"/>
  <c r="B40" i="5"/>
  <c r="B44" i="5"/>
  <c r="B48" i="5"/>
  <c r="C48" i="5" s="1"/>
  <c r="B52" i="5"/>
  <c r="B56" i="5"/>
  <c r="B60" i="5"/>
  <c r="B64" i="5"/>
  <c r="C64" i="5" s="1"/>
  <c r="B68" i="5"/>
  <c r="B72" i="5"/>
  <c r="B76" i="5"/>
  <c r="B80" i="5"/>
  <c r="C80" i="5" s="1"/>
  <c r="B84" i="5"/>
  <c r="B88" i="5"/>
  <c r="B92" i="5"/>
  <c r="B96" i="5"/>
  <c r="C96" i="5" s="1"/>
  <c r="B100" i="5"/>
  <c r="B104" i="5"/>
  <c r="B108" i="5"/>
  <c r="B112" i="5"/>
  <c r="C112" i="5" s="1"/>
  <c r="B116" i="5"/>
  <c r="B120" i="5"/>
  <c r="B124" i="5"/>
  <c r="B128" i="5"/>
  <c r="C128" i="5" s="1"/>
  <c r="B132" i="5"/>
  <c r="B136" i="5"/>
  <c r="B140" i="5"/>
  <c r="B144" i="5"/>
  <c r="C144" i="5" s="1"/>
  <c r="B148" i="5"/>
  <c r="B152" i="5"/>
  <c r="B156" i="5"/>
  <c r="B160" i="5"/>
  <c r="C160" i="5" s="1"/>
  <c r="B164" i="5"/>
  <c r="B168" i="5"/>
  <c r="B172" i="5"/>
  <c r="B176" i="5"/>
  <c r="C176" i="5" s="1"/>
  <c r="B180" i="5"/>
  <c r="B184" i="5"/>
  <c r="B188" i="5"/>
  <c r="B192" i="5"/>
  <c r="C192" i="5" s="1"/>
  <c r="B196" i="5"/>
  <c r="B200" i="5"/>
  <c r="B204" i="5"/>
  <c r="B208" i="5"/>
  <c r="C208" i="5" s="1"/>
  <c r="B212" i="5"/>
  <c r="B216" i="5"/>
  <c r="B220" i="5"/>
  <c r="B224" i="5"/>
  <c r="C224" i="5" s="1"/>
  <c r="B228" i="5"/>
  <c r="B232" i="5"/>
  <c r="B236" i="5"/>
  <c r="B240" i="5"/>
  <c r="B244" i="5"/>
  <c r="B248" i="5"/>
  <c r="B252" i="5"/>
  <c r="B256" i="5"/>
  <c r="B260" i="5"/>
  <c r="B264" i="5"/>
  <c r="B268" i="5"/>
  <c r="B272" i="5"/>
  <c r="B276" i="5"/>
  <c r="B280" i="5"/>
  <c r="B284" i="5"/>
  <c r="B288" i="5"/>
  <c r="C288" i="5" s="1"/>
  <c r="B292" i="5"/>
  <c r="B296" i="5"/>
  <c r="B300" i="5"/>
  <c r="B304" i="5"/>
  <c r="C304" i="5" s="1"/>
  <c r="B308" i="5"/>
  <c r="B312" i="5"/>
  <c r="B316" i="5"/>
  <c r="B320" i="5"/>
  <c r="B324" i="5"/>
  <c r="B328" i="5"/>
  <c r="B332" i="5"/>
  <c r="B336" i="5"/>
  <c r="B340" i="5"/>
  <c r="B344" i="5"/>
  <c r="B348" i="5"/>
  <c r="B352" i="5"/>
  <c r="B356" i="5"/>
  <c r="B360" i="5"/>
  <c r="B364" i="5"/>
  <c r="B368" i="5"/>
  <c r="B372" i="5"/>
  <c r="B376" i="5"/>
  <c r="B380" i="5"/>
  <c r="B384" i="5"/>
  <c r="C384" i="5" s="1"/>
  <c r="B388" i="5"/>
  <c r="B392" i="5"/>
  <c r="B396" i="5"/>
  <c r="B400" i="5"/>
  <c r="C400" i="5" s="1"/>
  <c r="B404" i="5"/>
  <c r="B408" i="5"/>
  <c r="B412" i="5"/>
  <c r="B416" i="5"/>
  <c r="C416" i="5" s="1"/>
  <c r="B420" i="5"/>
  <c r="B424" i="5"/>
  <c r="B428" i="5"/>
  <c r="B432" i="5"/>
  <c r="C432" i="5" s="1"/>
  <c r="B436" i="5"/>
  <c r="B440" i="5"/>
  <c r="B444" i="5"/>
  <c r="B448" i="5"/>
  <c r="B452" i="5"/>
  <c r="B456" i="5"/>
  <c r="B460" i="5"/>
  <c r="B464" i="5"/>
  <c r="C464" i="5" s="1"/>
  <c r="B468" i="5"/>
  <c r="B472" i="5"/>
  <c r="B476" i="5"/>
  <c r="B480" i="5"/>
  <c r="B484" i="5"/>
  <c r="B488" i="5"/>
  <c r="B492" i="5"/>
  <c r="B496" i="5"/>
  <c r="B500" i="5"/>
  <c r="B504" i="5"/>
  <c r="B508" i="5"/>
  <c r="B512" i="5"/>
  <c r="B516" i="5"/>
  <c r="B14" i="5"/>
  <c r="C14" i="5" s="1"/>
  <c r="E100" i="5" l="1"/>
  <c r="F100" i="5" s="1"/>
  <c r="E84" i="5"/>
  <c r="F84" i="5" s="1"/>
  <c r="E68" i="5"/>
  <c r="F68" i="5" s="1"/>
  <c r="E52" i="5"/>
  <c r="F52" i="5" s="1"/>
  <c r="E36" i="5"/>
  <c r="F36" i="5" s="1"/>
  <c r="E516" i="5"/>
  <c r="F516" i="5" s="1"/>
  <c r="E500" i="5"/>
  <c r="F500" i="5" s="1"/>
  <c r="E484" i="5"/>
  <c r="F484" i="5" s="1"/>
  <c r="E468" i="5"/>
  <c r="F468" i="5" s="1"/>
  <c r="E436" i="5"/>
  <c r="F436" i="5" s="1"/>
  <c r="E420" i="5"/>
  <c r="F420" i="5" s="1"/>
  <c r="E404" i="5"/>
  <c r="F404" i="5" s="1"/>
  <c r="E372" i="5"/>
  <c r="F372" i="5" s="1"/>
  <c r="E356" i="5"/>
  <c r="F356" i="5" s="1"/>
  <c r="E340" i="5"/>
  <c r="F340" i="5" s="1"/>
  <c r="E308" i="5"/>
  <c r="F308" i="5" s="1"/>
  <c r="E292" i="5"/>
  <c r="F292" i="5" s="1"/>
  <c r="E276" i="5"/>
  <c r="F276" i="5" s="1"/>
  <c r="E244" i="5"/>
  <c r="F244" i="5" s="1"/>
  <c r="E228" i="5"/>
  <c r="F228" i="5" s="1"/>
  <c r="E212" i="5"/>
  <c r="F212" i="5" s="1"/>
  <c r="E196" i="5"/>
  <c r="F196" i="5" s="1"/>
  <c r="E180" i="5"/>
  <c r="F180" i="5" s="1"/>
  <c r="E164" i="5"/>
  <c r="F164" i="5" s="1"/>
  <c r="E148" i="5"/>
  <c r="F148" i="5" s="1"/>
  <c r="E132" i="5"/>
  <c r="F132" i="5" s="1"/>
  <c r="E116" i="5"/>
  <c r="F116" i="5" s="1"/>
  <c r="E20" i="5"/>
  <c r="F20" i="5" s="1"/>
  <c r="E508" i="5"/>
  <c r="F508" i="5" s="1"/>
  <c r="E492" i="5"/>
  <c r="F492" i="5" s="1"/>
  <c r="E476" i="5"/>
  <c r="F476" i="5" s="1"/>
  <c r="E460" i="5"/>
  <c r="F460" i="5" s="1"/>
  <c r="E444" i="5"/>
  <c r="F444" i="5" s="1"/>
  <c r="E428" i="5"/>
  <c r="F428" i="5" s="1"/>
  <c r="E412" i="5"/>
  <c r="F412" i="5" s="1"/>
  <c r="E396" i="5"/>
  <c r="F396" i="5" s="1"/>
  <c r="E364" i="5"/>
  <c r="F364" i="5" s="1"/>
  <c r="E348" i="5"/>
  <c r="F348" i="5" s="1"/>
  <c r="E332" i="5"/>
  <c r="F332" i="5" s="1"/>
  <c r="E300" i="5"/>
  <c r="F300" i="5" s="1"/>
  <c r="E284" i="5"/>
  <c r="F284" i="5" s="1"/>
  <c r="E268" i="5"/>
  <c r="F268" i="5" s="1"/>
  <c r="E252" i="5"/>
  <c r="F252" i="5" s="1"/>
  <c r="E236" i="5"/>
  <c r="F236" i="5" s="1"/>
  <c r="E220" i="5"/>
  <c r="F220" i="5" s="1"/>
  <c r="E204" i="5"/>
  <c r="F204" i="5" s="1"/>
  <c r="E188" i="5"/>
  <c r="F188" i="5" s="1"/>
  <c r="E172" i="5"/>
  <c r="F172" i="5" s="1"/>
  <c r="E156" i="5"/>
  <c r="F156" i="5" s="1"/>
  <c r="E140" i="5"/>
  <c r="F140" i="5" s="1"/>
  <c r="E124" i="5"/>
  <c r="F124" i="5" s="1"/>
  <c r="E108" i="5"/>
  <c r="F108" i="5" s="1"/>
  <c r="E92" i="5"/>
  <c r="F92" i="5" s="1"/>
  <c r="E76" i="5"/>
  <c r="F76" i="5" s="1"/>
  <c r="E60" i="5"/>
  <c r="F60" i="5" s="1"/>
  <c r="E44" i="5"/>
  <c r="F44" i="5" s="1"/>
  <c r="E28" i="5"/>
  <c r="F28" i="5" s="1"/>
  <c r="E482" i="5"/>
  <c r="F482" i="5" s="1"/>
  <c r="E370" i="5"/>
  <c r="F370" i="5" s="1"/>
  <c r="E226" i="5"/>
  <c r="F226" i="5" s="1"/>
  <c r="E146" i="5"/>
  <c r="F146" i="5" s="1"/>
  <c r="E114" i="5"/>
  <c r="F114" i="5" s="1"/>
  <c r="E34" i="5"/>
  <c r="F34" i="5" s="1"/>
  <c r="E418" i="5"/>
  <c r="F418" i="5" s="1"/>
  <c r="E334" i="5"/>
  <c r="F334" i="5" s="1"/>
  <c r="E302" i="5"/>
  <c r="F302" i="5" s="1"/>
  <c r="E222" i="5"/>
  <c r="F222" i="5" s="1"/>
  <c r="E194" i="5"/>
  <c r="F194" i="5" s="1"/>
  <c r="E82" i="5"/>
  <c r="F82" i="5" s="1"/>
  <c r="E446" i="5"/>
  <c r="F446" i="5" s="1"/>
  <c r="D267" i="5"/>
  <c r="E514" i="5"/>
  <c r="F514" i="5" s="1"/>
  <c r="E402" i="5"/>
  <c r="F402" i="5" s="1"/>
  <c r="E290" i="5"/>
  <c r="F290" i="5" s="1"/>
  <c r="E178" i="5"/>
  <c r="F178" i="5" s="1"/>
  <c r="E66" i="5"/>
  <c r="F66" i="5" s="1"/>
  <c r="E354" i="5"/>
  <c r="F354" i="5" s="1"/>
  <c r="E242" i="5"/>
  <c r="F242" i="5" s="1"/>
  <c r="E130" i="5"/>
  <c r="F130" i="5" s="1"/>
  <c r="E18" i="5"/>
  <c r="F18" i="5" s="1"/>
  <c r="D315" i="5"/>
  <c r="C446" i="5"/>
  <c r="D446" i="5" s="1"/>
  <c r="E158" i="5"/>
  <c r="F158" i="5" s="1"/>
  <c r="E46" i="5"/>
  <c r="F46" i="5" s="1"/>
  <c r="C334" i="5"/>
  <c r="D334" i="5" s="1"/>
  <c r="E346" i="5"/>
  <c r="F346" i="5" s="1"/>
  <c r="E234" i="5"/>
  <c r="F234" i="5" s="1"/>
  <c r="E122" i="5"/>
  <c r="F122" i="5" s="1"/>
  <c r="D478" i="5"/>
  <c r="E504" i="5"/>
  <c r="F504" i="5" s="1"/>
  <c r="E488" i="5"/>
  <c r="F488" i="5" s="1"/>
  <c r="E472" i="5"/>
  <c r="F472" i="5" s="1"/>
  <c r="E456" i="5"/>
  <c r="F456" i="5" s="1"/>
  <c r="E440" i="5"/>
  <c r="F440" i="5" s="1"/>
  <c r="E424" i="5"/>
  <c r="F424" i="5" s="1"/>
  <c r="E408" i="5"/>
  <c r="F408" i="5" s="1"/>
  <c r="E392" i="5"/>
  <c r="F392" i="5" s="1"/>
  <c r="E376" i="5"/>
  <c r="F376" i="5" s="1"/>
  <c r="E360" i="5"/>
  <c r="F360" i="5" s="1"/>
  <c r="E344" i="5"/>
  <c r="F344" i="5" s="1"/>
  <c r="E328" i="5"/>
  <c r="F328" i="5" s="1"/>
  <c r="E312" i="5"/>
  <c r="F312" i="5" s="1"/>
  <c r="E296" i="5"/>
  <c r="F296" i="5" s="1"/>
  <c r="E280" i="5"/>
  <c r="F280" i="5" s="1"/>
  <c r="E264" i="5"/>
  <c r="F264" i="5" s="1"/>
  <c r="E248" i="5"/>
  <c r="F248" i="5" s="1"/>
  <c r="E232" i="5"/>
  <c r="F232" i="5" s="1"/>
  <c r="E216" i="5"/>
  <c r="F216" i="5" s="1"/>
  <c r="E200" i="5"/>
  <c r="F200" i="5" s="1"/>
  <c r="E184" i="5"/>
  <c r="F184" i="5" s="1"/>
  <c r="E168" i="5"/>
  <c r="F168" i="5" s="1"/>
  <c r="E152" i="5"/>
  <c r="F152" i="5" s="1"/>
  <c r="E136" i="5"/>
  <c r="F136" i="5" s="1"/>
  <c r="E120" i="5"/>
  <c r="F120" i="5" s="1"/>
  <c r="E104" i="5"/>
  <c r="F104" i="5" s="1"/>
  <c r="E88" i="5"/>
  <c r="F88" i="5" s="1"/>
  <c r="E72" i="5"/>
  <c r="F72" i="5" s="1"/>
  <c r="E56" i="5"/>
  <c r="F56" i="5" s="1"/>
  <c r="E40" i="5"/>
  <c r="F40" i="5" s="1"/>
  <c r="E24" i="5"/>
  <c r="F24" i="5" s="1"/>
  <c r="E298" i="5"/>
  <c r="F298" i="5" s="1"/>
  <c r="E74" i="5"/>
  <c r="F74" i="5" s="1"/>
  <c r="D304" i="5"/>
  <c r="E202" i="5"/>
  <c r="F202" i="5" s="1"/>
  <c r="E90" i="5"/>
  <c r="F90" i="5" s="1"/>
  <c r="D286" i="5"/>
  <c r="D432" i="5"/>
  <c r="E138" i="5"/>
  <c r="F138" i="5" s="1"/>
  <c r="E26" i="5"/>
  <c r="F26" i="5" s="1"/>
  <c r="E486" i="5"/>
  <c r="F486" i="5" s="1"/>
  <c r="E374" i="5"/>
  <c r="F374" i="5" s="1"/>
  <c r="E262" i="5"/>
  <c r="F262" i="5" s="1"/>
  <c r="E150" i="5"/>
  <c r="F150" i="5" s="1"/>
  <c r="E38" i="5"/>
  <c r="F38" i="5" s="1"/>
  <c r="D379" i="5"/>
  <c r="E474" i="5"/>
  <c r="F474" i="5" s="1"/>
  <c r="E362" i="5"/>
  <c r="F362" i="5" s="1"/>
  <c r="E250" i="5"/>
  <c r="F250" i="5" s="1"/>
  <c r="D215" i="5"/>
  <c r="D87" i="5"/>
  <c r="C474" i="5"/>
  <c r="D474" i="5" s="1"/>
  <c r="E410" i="5"/>
  <c r="F410" i="5" s="1"/>
  <c r="E458" i="5"/>
  <c r="F458" i="5" s="1"/>
  <c r="C222" i="5"/>
  <c r="D222" i="5" s="1"/>
  <c r="D510" i="5"/>
  <c r="E452" i="5"/>
  <c r="F452" i="5" s="1"/>
  <c r="C452" i="5"/>
  <c r="D452" i="5" s="1"/>
  <c r="E324" i="5"/>
  <c r="F324" i="5" s="1"/>
  <c r="C324" i="5"/>
  <c r="D324" i="5" s="1"/>
  <c r="E260" i="5"/>
  <c r="F260" i="5" s="1"/>
  <c r="C260" i="5"/>
  <c r="D260" i="5" s="1"/>
  <c r="E494" i="5"/>
  <c r="F494" i="5" s="1"/>
  <c r="C494" i="5"/>
  <c r="D494" i="5" s="1"/>
  <c r="E466" i="5"/>
  <c r="F466" i="5" s="1"/>
  <c r="C466" i="5"/>
  <c r="D467" i="5" s="1"/>
  <c r="E382" i="5"/>
  <c r="F382" i="5" s="1"/>
  <c r="C382" i="5"/>
  <c r="D382" i="5" s="1"/>
  <c r="E270" i="5"/>
  <c r="F270" i="5" s="1"/>
  <c r="C270" i="5"/>
  <c r="D270" i="5" s="1"/>
  <c r="E186" i="5"/>
  <c r="F186" i="5" s="1"/>
  <c r="C186" i="5"/>
  <c r="D186" i="5" s="1"/>
  <c r="C410" i="5"/>
  <c r="D410" i="5" s="1"/>
  <c r="E388" i="5"/>
  <c r="F388" i="5" s="1"/>
  <c r="C388" i="5"/>
  <c r="D388" i="5" s="1"/>
  <c r="E16" i="5"/>
  <c r="F16" i="5" s="1"/>
  <c r="C16" i="5"/>
  <c r="D16" i="5" s="1"/>
  <c r="E380" i="5"/>
  <c r="F380" i="5" s="1"/>
  <c r="C380" i="5"/>
  <c r="D381" i="5" s="1"/>
  <c r="E316" i="5"/>
  <c r="F316" i="5" s="1"/>
  <c r="C316" i="5"/>
  <c r="D316" i="5" s="1"/>
  <c r="E430" i="5"/>
  <c r="F430" i="5" s="1"/>
  <c r="C444" i="5"/>
  <c r="D444" i="5" s="1"/>
  <c r="E274" i="5"/>
  <c r="F274" i="5" s="1"/>
  <c r="C274" i="5"/>
  <c r="D275" i="5" s="1"/>
  <c r="E110" i="5"/>
  <c r="F110" i="5" s="1"/>
  <c r="C110" i="5"/>
  <c r="D110" i="5" s="1"/>
  <c r="D423" i="5"/>
  <c r="D295" i="5"/>
  <c r="D231" i="5"/>
  <c r="D183" i="5"/>
  <c r="D167" i="5"/>
  <c r="D119" i="5"/>
  <c r="D103" i="5"/>
  <c r="C252" i="5"/>
  <c r="D252" i="5" s="1"/>
  <c r="E318" i="5"/>
  <c r="F318" i="5" s="1"/>
  <c r="E206" i="5"/>
  <c r="F206" i="5" s="1"/>
  <c r="E94" i="5"/>
  <c r="F94" i="5" s="1"/>
  <c r="E517" i="5"/>
  <c r="F517" i="5" s="1"/>
  <c r="E501" i="5"/>
  <c r="F501" i="5" s="1"/>
  <c r="E485" i="5"/>
  <c r="F485" i="5" s="1"/>
  <c r="E469" i="5"/>
  <c r="F469" i="5" s="1"/>
  <c r="E453" i="5"/>
  <c r="F453" i="5" s="1"/>
  <c r="E437" i="5"/>
  <c r="F437" i="5" s="1"/>
  <c r="E421" i="5"/>
  <c r="F421" i="5" s="1"/>
  <c r="E405" i="5"/>
  <c r="F405" i="5" s="1"/>
  <c r="E389" i="5"/>
  <c r="F389" i="5" s="1"/>
  <c r="E373" i="5"/>
  <c r="F373" i="5" s="1"/>
  <c r="E357" i="5"/>
  <c r="F357" i="5" s="1"/>
  <c r="E341" i="5"/>
  <c r="F341" i="5" s="1"/>
  <c r="E325" i="5"/>
  <c r="F325" i="5" s="1"/>
  <c r="E309" i="5"/>
  <c r="F309" i="5" s="1"/>
  <c r="E293" i="5"/>
  <c r="F293" i="5" s="1"/>
  <c r="E277" i="5"/>
  <c r="F277" i="5" s="1"/>
  <c r="E261" i="5"/>
  <c r="F261" i="5" s="1"/>
  <c r="E245" i="5"/>
  <c r="F245" i="5" s="1"/>
  <c r="E229" i="5"/>
  <c r="F229" i="5" s="1"/>
  <c r="E213" i="5"/>
  <c r="F213" i="5" s="1"/>
  <c r="E197" i="5"/>
  <c r="F197" i="5" s="1"/>
  <c r="E181" i="5"/>
  <c r="F181" i="5" s="1"/>
  <c r="E165" i="5"/>
  <c r="F165" i="5" s="1"/>
  <c r="E149" i="5"/>
  <c r="F149" i="5" s="1"/>
  <c r="E133" i="5"/>
  <c r="F133" i="5" s="1"/>
  <c r="E117" i="5"/>
  <c r="F117" i="5" s="1"/>
  <c r="E101" i="5"/>
  <c r="F101" i="5" s="1"/>
  <c r="E85" i="5"/>
  <c r="F85" i="5" s="1"/>
  <c r="E69" i="5"/>
  <c r="F69" i="5" s="1"/>
  <c r="E53" i="5"/>
  <c r="F53" i="5" s="1"/>
  <c r="E37" i="5"/>
  <c r="F37" i="5" s="1"/>
  <c r="E21" i="5"/>
  <c r="F21" i="5" s="1"/>
  <c r="E511" i="5"/>
  <c r="F511" i="5" s="1"/>
  <c r="E495" i="5"/>
  <c r="F495" i="5" s="1"/>
  <c r="E479" i="5"/>
  <c r="F479" i="5" s="1"/>
  <c r="E463" i="5"/>
  <c r="F463" i="5" s="1"/>
  <c r="E447" i="5"/>
  <c r="F447" i="5" s="1"/>
  <c r="E415" i="5"/>
  <c r="F415" i="5" s="1"/>
  <c r="E399" i="5"/>
  <c r="F399" i="5" s="1"/>
  <c r="E383" i="5"/>
  <c r="F383" i="5" s="1"/>
  <c r="E367" i="5"/>
  <c r="F367" i="5" s="1"/>
  <c r="E351" i="5"/>
  <c r="F351" i="5" s="1"/>
  <c r="E335" i="5"/>
  <c r="F335" i="5" s="1"/>
  <c r="E303" i="5"/>
  <c r="F303" i="5" s="1"/>
  <c r="E271" i="5"/>
  <c r="F271" i="5" s="1"/>
  <c r="E255" i="5"/>
  <c r="F255" i="5" s="1"/>
  <c r="E239" i="5"/>
  <c r="F239" i="5" s="1"/>
  <c r="E223" i="5"/>
  <c r="F223" i="5" s="1"/>
  <c r="E191" i="5"/>
  <c r="F191" i="5" s="1"/>
  <c r="E175" i="5"/>
  <c r="F175" i="5" s="1"/>
  <c r="E159" i="5"/>
  <c r="F159" i="5" s="1"/>
  <c r="E143" i="5"/>
  <c r="F143" i="5" s="1"/>
  <c r="E127" i="5"/>
  <c r="F127" i="5" s="1"/>
  <c r="E111" i="5"/>
  <c r="F111" i="5" s="1"/>
  <c r="E79" i="5"/>
  <c r="F79" i="5" s="1"/>
  <c r="E63" i="5"/>
  <c r="F63" i="5" s="1"/>
  <c r="E47" i="5"/>
  <c r="F47" i="5" s="1"/>
  <c r="E31" i="5"/>
  <c r="F31" i="5" s="1"/>
  <c r="D414" i="5"/>
  <c r="D350" i="5"/>
  <c r="E426" i="5"/>
  <c r="F426" i="5" s="1"/>
  <c r="E398" i="5"/>
  <c r="F398" i="5" s="1"/>
  <c r="E282" i="5"/>
  <c r="F282" i="5" s="1"/>
  <c r="E254" i="5"/>
  <c r="F254" i="5" s="1"/>
  <c r="E174" i="5"/>
  <c r="F174" i="5" s="1"/>
  <c r="E62" i="5"/>
  <c r="F62" i="5" s="1"/>
  <c r="D443" i="5"/>
  <c r="D367" i="5"/>
  <c r="D239" i="5"/>
  <c r="D331" i="5"/>
  <c r="C34" i="5"/>
  <c r="D35" i="5" s="1"/>
  <c r="E506" i="5"/>
  <c r="F506" i="5" s="1"/>
  <c r="E434" i="5"/>
  <c r="F434" i="5" s="1"/>
  <c r="E394" i="5"/>
  <c r="F394" i="5" s="1"/>
  <c r="E322" i="5"/>
  <c r="F322" i="5" s="1"/>
  <c r="E286" i="5"/>
  <c r="F286" i="5" s="1"/>
  <c r="E210" i="5"/>
  <c r="F210" i="5" s="1"/>
  <c r="E170" i="5"/>
  <c r="F170" i="5" s="1"/>
  <c r="E98" i="5"/>
  <c r="F98" i="5" s="1"/>
  <c r="E58" i="5"/>
  <c r="F58" i="5" s="1"/>
  <c r="D163" i="5"/>
  <c r="C226" i="5"/>
  <c r="D227" i="5" s="1"/>
  <c r="D106" i="5"/>
  <c r="C456" i="5"/>
  <c r="C346" i="5"/>
  <c r="D346" i="5" s="1"/>
  <c r="D282" i="5"/>
  <c r="D58" i="5"/>
  <c r="E470" i="5"/>
  <c r="F470" i="5" s="1"/>
  <c r="E134" i="5"/>
  <c r="F134" i="5" s="1"/>
  <c r="C486" i="5"/>
  <c r="D487" i="5" s="1"/>
  <c r="E287" i="5"/>
  <c r="F287" i="5" s="1"/>
  <c r="C98" i="5"/>
  <c r="D99" i="5" s="1"/>
  <c r="D199" i="5"/>
  <c r="D135" i="5"/>
  <c r="E512" i="5"/>
  <c r="F512" i="5" s="1"/>
  <c r="E496" i="5"/>
  <c r="F496" i="5" s="1"/>
  <c r="E480" i="5"/>
  <c r="F480" i="5" s="1"/>
  <c r="E416" i="5"/>
  <c r="F416" i="5" s="1"/>
  <c r="E384" i="5"/>
  <c r="F384" i="5" s="1"/>
  <c r="E336" i="5"/>
  <c r="F336" i="5" s="1"/>
  <c r="E304" i="5"/>
  <c r="F304" i="5" s="1"/>
  <c r="E256" i="5"/>
  <c r="F256" i="5" s="1"/>
  <c r="E208" i="5"/>
  <c r="F208" i="5" s="1"/>
  <c r="E160" i="5"/>
  <c r="F160" i="5" s="1"/>
  <c r="E112" i="5"/>
  <c r="F112" i="5" s="1"/>
  <c r="E64" i="5"/>
  <c r="F64" i="5" s="1"/>
  <c r="C488" i="5"/>
  <c r="D488" i="5" s="1"/>
  <c r="C360" i="5"/>
  <c r="D360" i="5" s="1"/>
  <c r="C318" i="5"/>
  <c r="D318" i="5" s="1"/>
  <c r="C296" i="5"/>
  <c r="D296" i="5" s="1"/>
  <c r="D254" i="5"/>
  <c r="C38" i="5"/>
  <c r="D39" i="5" s="1"/>
  <c r="E502" i="5"/>
  <c r="F502" i="5" s="1"/>
  <c r="E390" i="5"/>
  <c r="F390" i="5" s="1"/>
  <c r="E166" i="5"/>
  <c r="F166" i="5" s="1"/>
  <c r="E54" i="5"/>
  <c r="F54" i="5" s="1"/>
  <c r="C470" i="5"/>
  <c r="C158" i="5"/>
  <c r="D158" i="5" s="1"/>
  <c r="C46" i="5"/>
  <c r="D46" i="5" s="1"/>
  <c r="E509" i="5"/>
  <c r="F509" i="5" s="1"/>
  <c r="E493" i="5"/>
  <c r="F493" i="5" s="1"/>
  <c r="E477" i="5"/>
  <c r="F477" i="5" s="1"/>
  <c r="E461" i="5"/>
  <c r="F461" i="5" s="1"/>
  <c r="E445" i="5"/>
  <c r="F445" i="5" s="1"/>
  <c r="E429" i="5"/>
  <c r="F429" i="5" s="1"/>
  <c r="E413" i="5"/>
  <c r="F413" i="5" s="1"/>
  <c r="E397" i="5"/>
  <c r="F397" i="5" s="1"/>
  <c r="E381" i="5"/>
  <c r="F381" i="5" s="1"/>
  <c r="E365" i="5"/>
  <c r="F365" i="5" s="1"/>
  <c r="E349" i="5"/>
  <c r="F349" i="5" s="1"/>
  <c r="E333" i="5"/>
  <c r="F333" i="5" s="1"/>
  <c r="E317" i="5"/>
  <c r="F317" i="5" s="1"/>
  <c r="E301" i="5"/>
  <c r="F301" i="5" s="1"/>
  <c r="E285" i="5"/>
  <c r="F285" i="5" s="1"/>
  <c r="E269" i="5"/>
  <c r="F269" i="5" s="1"/>
  <c r="E253" i="5"/>
  <c r="F253" i="5" s="1"/>
  <c r="E237" i="5"/>
  <c r="F237" i="5" s="1"/>
  <c r="E221" i="5"/>
  <c r="F221" i="5" s="1"/>
  <c r="E205" i="5"/>
  <c r="F205" i="5" s="1"/>
  <c r="E189" i="5"/>
  <c r="F189" i="5" s="1"/>
  <c r="E173" i="5"/>
  <c r="F173" i="5" s="1"/>
  <c r="E157" i="5"/>
  <c r="F157" i="5" s="1"/>
  <c r="E141" i="5"/>
  <c r="F141" i="5" s="1"/>
  <c r="E125" i="5"/>
  <c r="F125" i="5" s="1"/>
  <c r="E109" i="5"/>
  <c r="F109" i="5" s="1"/>
  <c r="E93" i="5"/>
  <c r="F93" i="5" s="1"/>
  <c r="E77" i="5"/>
  <c r="F77" i="5" s="1"/>
  <c r="E61" i="5"/>
  <c r="F61" i="5" s="1"/>
  <c r="E45" i="5"/>
  <c r="F45" i="5" s="1"/>
  <c r="E29" i="5"/>
  <c r="F29" i="5" s="1"/>
  <c r="C502" i="5"/>
  <c r="D503" i="5" s="1"/>
  <c r="C484" i="5"/>
  <c r="D484" i="5" s="1"/>
  <c r="C463" i="5"/>
  <c r="D463" i="5" s="1"/>
  <c r="D442" i="5"/>
  <c r="C420" i="5"/>
  <c r="D420" i="5" s="1"/>
  <c r="C399" i="5"/>
  <c r="D399" i="5" s="1"/>
  <c r="D378" i="5"/>
  <c r="C356" i="5"/>
  <c r="D356" i="5" s="1"/>
  <c r="C335" i="5"/>
  <c r="D314" i="5"/>
  <c r="C292" i="5"/>
  <c r="D292" i="5" s="1"/>
  <c r="C271" i="5"/>
  <c r="C250" i="5"/>
  <c r="D250" i="5" s="1"/>
  <c r="D218" i="5"/>
  <c r="D154" i="5"/>
  <c r="C90" i="5"/>
  <c r="D90" i="5" s="1"/>
  <c r="C26" i="5"/>
  <c r="D26" i="5" s="1"/>
  <c r="E490" i="5"/>
  <c r="F490" i="5" s="1"/>
  <c r="E450" i="5"/>
  <c r="F450" i="5" s="1"/>
  <c r="E414" i="5"/>
  <c r="F414" i="5" s="1"/>
  <c r="E378" i="5"/>
  <c r="F378" i="5" s="1"/>
  <c r="E338" i="5"/>
  <c r="F338" i="5" s="1"/>
  <c r="E306" i="5"/>
  <c r="F306" i="5" s="1"/>
  <c r="E266" i="5"/>
  <c r="F266" i="5" s="1"/>
  <c r="E230" i="5"/>
  <c r="F230" i="5" s="1"/>
  <c r="E190" i="5"/>
  <c r="F190" i="5" s="1"/>
  <c r="E154" i="5"/>
  <c r="F154" i="5" s="1"/>
  <c r="E118" i="5"/>
  <c r="F118" i="5" s="1"/>
  <c r="E78" i="5"/>
  <c r="F78" i="5" s="1"/>
  <c r="E42" i="5"/>
  <c r="F42" i="5" s="1"/>
  <c r="C262" i="5"/>
  <c r="C174" i="5"/>
  <c r="D174" i="5" s="1"/>
  <c r="E15" i="5"/>
  <c r="F15" i="5" s="1"/>
  <c r="H15" i="5" s="1"/>
  <c r="I15" i="5" s="1"/>
  <c r="E503" i="5"/>
  <c r="F503" i="5" s="1"/>
  <c r="E487" i="5"/>
  <c r="F487" i="5" s="1"/>
  <c r="E471" i="5"/>
  <c r="F471" i="5" s="1"/>
  <c r="E455" i="5"/>
  <c r="F455" i="5" s="1"/>
  <c r="E439" i="5"/>
  <c r="F439" i="5" s="1"/>
  <c r="E423" i="5"/>
  <c r="F423" i="5" s="1"/>
  <c r="E407" i="5"/>
  <c r="F407" i="5" s="1"/>
  <c r="E391" i="5"/>
  <c r="F391" i="5" s="1"/>
  <c r="E375" i="5"/>
  <c r="F375" i="5" s="1"/>
  <c r="E359" i="5"/>
  <c r="F359" i="5" s="1"/>
  <c r="E343" i="5"/>
  <c r="F343" i="5" s="1"/>
  <c r="E327" i="5"/>
  <c r="F327" i="5" s="1"/>
  <c r="E311" i="5"/>
  <c r="F311" i="5" s="1"/>
  <c r="E295" i="5"/>
  <c r="F295" i="5" s="1"/>
  <c r="E279" i="5"/>
  <c r="F279" i="5" s="1"/>
  <c r="E263" i="5"/>
  <c r="F263" i="5" s="1"/>
  <c r="E247" i="5"/>
  <c r="F247" i="5" s="1"/>
  <c r="E231" i="5"/>
  <c r="F231" i="5" s="1"/>
  <c r="E215" i="5"/>
  <c r="F215" i="5" s="1"/>
  <c r="E199" i="5"/>
  <c r="F199" i="5" s="1"/>
  <c r="E183" i="5"/>
  <c r="F183" i="5" s="1"/>
  <c r="E167" i="5"/>
  <c r="F167" i="5" s="1"/>
  <c r="E151" i="5"/>
  <c r="F151" i="5" s="1"/>
  <c r="E135" i="5"/>
  <c r="F135" i="5" s="1"/>
  <c r="E119" i="5"/>
  <c r="F119" i="5" s="1"/>
  <c r="E103" i="5"/>
  <c r="F103" i="5" s="1"/>
  <c r="E87" i="5"/>
  <c r="F87" i="5" s="1"/>
  <c r="E71" i="5"/>
  <c r="F71" i="5" s="1"/>
  <c r="E55" i="5"/>
  <c r="F55" i="5" s="1"/>
  <c r="E39" i="5"/>
  <c r="F39" i="5" s="1"/>
  <c r="E23" i="5"/>
  <c r="F23" i="5" s="1"/>
  <c r="C512" i="5"/>
  <c r="D513" i="5" s="1"/>
  <c r="C496" i="5"/>
  <c r="C476" i="5"/>
  <c r="D476" i="5" s="1"/>
  <c r="C455" i="5"/>
  <c r="D455" i="5" s="1"/>
  <c r="C434" i="5"/>
  <c r="C412" i="5"/>
  <c r="D412" i="5" s="1"/>
  <c r="C391" i="5"/>
  <c r="C370" i="5"/>
  <c r="C348" i="5"/>
  <c r="D348" i="5" s="1"/>
  <c r="C327" i="5"/>
  <c r="D327" i="5" s="1"/>
  <c r="C306" i="5"/>
  <c r="D307" i="5" s="1"/>
  <c r="C284" i="5"/>
  <c r="D284" i="5" s="1"/>
  <c r="C263" i="5"/>
  <c r="C242" i="5"/>
  <c r="D243" i="5" s="1"/>
  <c r="C194" i="5"/>
  <c r="D195" i="5" s="1"/>
  <c r="C130" i="5"/>
  <c r="C66" i="5"/>
  <c r="C232" i="5"/>
  <c r="D232" i="5" s="1"/>
  <c r="C216" i="5"/>
  <c r="D216" i="5" s="1"/>
  <c r="C200" i="5"/>
  <c r="D200" i="5" s="1"/>
  <c r="C184" i="5"/>
  <c r="D184" i="5" s="1"/>
  <c r="C168" i="5"/>
  <c r="D168" i="5" s="1"/>
  <c r="C152" i="5"/>
  <c r="D152" i="5" s="1"/>
  <c r="C136" i="5"/>
  <c r="D136" i="5" s="1"/>
  <c r="C120" i="5"/>
  <c r="D120" i="5" s="1"/>
  <c r="C104" i="5"/>
  <c r="D104" i="5" s="1"/>
  <c r="C88" i="5"/>
  <c r="D88" i="5" s="1"/>
  <c r="C72" i="5"/>
  <c r="D72" i="5" s="1"/>
  <c r="C56" i="5"/>
  <c r="D56" i="5" s="1"/>
  <c r="C40" i="5"/>
  <c r="D40" i="5" s="1"/>
  <c r="C24" i="5"/>
  <c r="D24" i="5" s="1"/>
  <c r="C485" i="5"/>
  <c r="C469" i="5"/>
  <c r="C453" i="5"/>
  <c r="D453" i="5" s="1"/>
  <c r="C437" i="5"/>
  <c r="C421" i="5"/>
  <c r="D422" i="5" s="1"/>
  <c r="C405" i="5"/>
  <c r="D406" i="5" s="1"/>
  <c r="C389" i="5"/>
  <c r="C373" i="5"/>
  <c r="C357" i="5"/>
  <c r="C341" i="5"/>
  <c r="C325" i="5"/>
  <c r="C309" i="5"/>
  <c r="C293" i="5"/>
  <c r="C277" i="5"/>
  <c r="C261" i="5"/>
  <c r="C245" i="5"/>
  <c r="C229" i="5"/>
  <c r="C213" i="5"/>
  <c r="C197" i="5"/>
  <c r="D198" i="5" s="1"/>
  <c r="C181" i="5"/>
  <c r="D182" i="5" s="1"/>
  <c r="C165" i="5"/>
  <c r="C149" i="5"/>
  <c r="C133" i="5"/>
  <c r="D134" i="5" s="1"/>
  <c r="C117" i="5"/>
  <c r="D118" i="5" s="1"/>
  <c r="C101" i="5"/>
  <c r="C85" i="5"/>
  <c r="D86" i="5" s="1"/>
  <c r="C69" i="5"/>
  <c r="D70" i="5" s="1"/>
  <c r="C53" i="5"/>
  <c r="C37" i="5"/>
  <c r="C21" i="5"/>
  <c r="C223" i="5"/>
  <c r="D224" i="5" s="1"/>
  <c r="C191" i="5"/>
  <c r="D191" i="5" s="1"/>
  <c r="C175" i="5"/>
  <c r="D175" i="5" s="1"/>
  <c r="C159" i="5"/>
  <c r="D160" i="5" s="1"/>
  <c r="C143" i="5"/>
  <c r="D143" i="5" s="1"/>
  <c r="C127" i="5"/>
  <c r="D127" i="5" s="1"/>
  <c r="C111" i="5"/>
  <c r="C79" i="5"/>
  <c r="D79" i="5" s="1"/>
  <c r="C63" i="5"/>
  <c r="D64" i="5" s="1"/>
  <c r="C47" i="5"/>
  <c r="C31" i="5"/>
  <c r="D31" i="5" s="1"/>
  <c r="C328" i="5"/>
  <c r="C264" i="5"/>
  <c r="D438" i="5"/>
  <c r="E431" i="5"/>
  <c r="F431" i="5" s="1"/>
  <c r="E319" i="5"/>
  <c r="F319" i="5" s="1"/>
  <c r="E207" i="5"/>
  <c r="F207" i="5" s="1"/>
  <c r="E95" i="5"/>
  <c r="F95" i="5" s="1"/>
  <c r="D359" i="5"/>
  <c r="D96" i="5"/>
  <c r="E464" i="5"/>
  <c r="F464" i="5" s="1"/>
  <c r="E448" i="5"/>
  <c r="F448" i="5" s="1"/>
  <c r="E432" i="5"/>
  <c r="F432" i="5" s="1"/>
  <c r="E400" i="5"/>
  <c r="F400" i="5" s="1"/>
  <c r="E368" i="5"/>
  <c r="F368" i="5" s="1"/>
  <c r="E352" i="5"/>
  <c r="F352" i="5" s="1"/>
  <c r="E320" i="5"/>
  <c r="F320" i="5" s="1"/>
  <c r="E288" i="5"/>
  <c r="F288" i="5" s="1"/>
  <c r="E272" i="5"/>
  <c r="F272" i="5" s="1"/>
  <c r="E240" i="5"/>
  <c r="F240" i="5" s="1"/>
  <c r="E224" i="5"/>
  <c r="F224" i="5" s="1"/>
  <c r="E192" i="5"/>
  <c r="F192" i="5" s="1"/>
  <c r="E176" i="5"/>
  <c r="F176" i="5" s="1"/>
  <c r="E144" i="5"/>
  <c r="F144" i="5" s="1"/>
  <c r="E128" i="5"/>
  <c r="F128" i="5" s="1"/>
  <c r="E96" i="5"/>
  <c r="F96" i="5" s="1"/>
  <c r="E80" i="5"/>
  <c r="F80" i="5" s="1"/>
  <c r="E48" i="5"/>
  <c r="F48" i="5" s="1"/>
  <c r="E32" i="5"/>
  <c r="F32" i="5" s="1"/>
  <c r="C424" i="5"/>
  <c r="D424" i="5" s="1"/>
  <c r="D339" i="5"/>
  <c r="C472" i="5"/>
  <c r="C430" i="5"/>
  <c r="D430" i="5" s="1"/>
  <c r="C408" i="5"/>
  <c r="D409" i="5" s="1"/>
  <c r="D366" i="5"/>
  <c r="C344" i="5"/>
  <c r="D345" i="5" s="1"/>
  <c r="C302" i="5"/>
  <c r="D302" i="5" s="1"/>
  <c r="C280" i="5"/>
  <c r="D238" i="5"/>
  <c r="C54" i="5"/>
  <c r="E510" i="5"/>
  <c r="F510" i="5" s="1"/>
  <c r="E454" i="5"/>
  <c r="F454" i="5" s="1"/>
  <c r="E342" i="5"/>
  <c r="F342" i="5" s="1"/>
  <c r="E310" i="5"/>
  <c r="F310" i="5" s="1"/>
  <c r="C511" i="5"/>
  <c r="D511" i="5" s="1"/>
  <c r="C480" i="5"/>
  <c r="C374" i="5"/>
  <c r="C336" i="5"/>
  <c r="C256" i="5"/>
  <c r="D190" i="5"/>
  <c r="D78" i="5"/>
  <c r="E513" i="5"/>
  <c r="F513" i="5" s="1"/>
  <c r="E497" i="5"/>
  <c r="F497" i="5" s="1"/>
  <c r="E481" i="5"/>
  <c r="F481" i="5" s="1"/>
  <c r="E465" i="5"/>
  <c r="F465" i="5" s="1"/>
  <c r="E449" i="5"/>
  <c r="F449" i="5" s="1"/>
  <c r="E433" i="5"/>
  <c r="F433" i="5" s="1"/>
  <c r="E417" i="5"/>
  <c r="F417" i="5" s="1"/>
  <c r="E401" i="5"/>
  <c r="F401" i="5" s="1"/>
  <c r="E385" i="5"/>
  <c r="F385" i="5" s="1"/>
  <c r="E369" i="5"/>
  <c r="F369" i="5" s="1"/>
  <c r="E353" i="5"/>
  <c r="F353" i="5" s="1"/>
  <c r="E337" i="5"/>
  <c r="F337" i="5" s="1"/>
  <c r="E321" i="5"/>
  <c r="F321" i="5" s="1"/>
  <c r="E305" i="5"/>
  <c r="F305" i="5" s="1"/>
  <c r="E289" i="5"/>
  <c r="F289" i="5" s="1"/>
  <c r="E273" i="5"/>
  <c r="F273" i="5" s="1"/>
  <c r="E257" i="5"/>
  <c r="F257" i="5" s="1"/>
  <c r="E241" i="5"/>
  <c r="F241" i="5" s="1"/>
  <c r="E225" i="5"/>
  <c r="F225" i="5" s="1"/>
  <c r="E209" i="5"/>
  <c r="F209" i="5" s="1"/>
  <c r="E193" i="5"/>
  <c r="F193" i="5" s="1"/>
  <c r="E177" i="5"/>
  <c r="F177" i="5" s="1"/>
  <c r="E161" i="5"/>
  <c r="F161" i="5" s="1"/>
  <c r="E145" i="5"/>
  <c r="F145" i="5" s="1"/>
  <c r="E129" i="5"/>
  <c r="F129" i="5" s="1"/>
  <c r="E113" i="5"/>
  <c r="F113" i="5" s="1"/>
  <c r="E97" i="5"/>
  <c r="F97" i="5" s="1"/>
  <c r="E81" i="5"/>
  <c r="F81" i="5" s="1"/>
  <c r="E65" i="5"/>
  <c r="F65" i="5" s="1"/>
  <c r="E49" i="5"/>
  <c r="F49" i="5" s="1"/>
  <c r="E33" i="5"/>
  <c r="F33" i="5" s="1"/>
  <c r="E17" i="5"/>
  <c r="F17" i="5" s="1"/>
  <c r="C506" i="5"/>
  <c r="D506" i="5" s="1"/>
  <c r="C490" i="5"/>
  <c r="D490" i="5" s="1"/>
  <c r="C468" i="5"/>
  <c r="D468" i="5" s="1"/>
  <c r="C447" i="5"/>
  <c r="C426" i="5"/>
  <c r="D426" i="5" s="1"/>
  <c r="C404" i="5"/>
  <c r="D404" i="5" s="1"/>
  <c r="C383" i="5"/>
  <c r="C362" i="5"/>
  <c r="D362" i="5" s="1"/>
  <c r="C340" i="5"/>
  <c r="D340" i="5" s="1"/>
  <c r="C319" i="5"/>
  <c r="C298" i="5"/>
  <c r="D298" i="5" s="1"/>
  <c r="C276" i="5"/>
  <c r="D276" i="5" s="1"/>
  <c r="C255" i="5"/>
  <c r="D255" i="5" s="1"/>
  <c r="C234" i="5"/>
  <c r="D234" i="5" s="1"/>
  <c r="C170" i="5"/>
  <c r="D170" i="5" s="1"/>
  <c r="C42" i="5"/>
  <c r="D42" i="5" s="1"/>
  <c r="E498" i="5"/>
  <c r="F498" i="5" s="1"/>
  <c r="E462" i="5"/>
  <c r="F462" i="5" s="1"/>
  <c r="E422" i="5"/>
  <c r="F422" i="5" s="1"/>
  <c r="E386" i="5"/>
  <c r="F386" i="5" s="1"/>
  <c r="E350" i="5"/>
  <c r="F350" i="5" s="1"/>
  <c r="E314" i="5"/>
  <c r="F314" i="5" s="1"/>
  <c r="E278" i="5"/>
  <c r="F278" i="5" s="1"/>
  <c r="E238" i="5"/>
  <c r="F238" i="5" s="1"/>
  <c r="E198" i="5"/>
  <c r="F198" i="5" s="1"/>
  <c r="E162" i="5"/>
  <c r="F162" i="5" s="1"/>
  <c r="E126" i="5"/>
  <c r="F126" i="5" s="1"/>
  <c r="E86" i="5"/>
  <c r="F86" i="5" s="1"/>
  <c r="E50" i="5"/>
  <c r="F50" i="5" s="1"/>
  <c r="C368" i="5"/>
  <c r="D368" i="5" s="1"/>
  <c r="C320" i="5"/>
  <c r="C272" i="5"/>
  <c r="C206" i="5"/>
  <c r="D206" i="5" s="1"/>
  <c r="C62" i="5"/>
  <c r="D62" i="5" s="1"/>
  <c r="E507" i="5"/>
  <c r="F507" i="5" s="1"/>
  <c r="E491" i="5"/>
  <c r="F491" i="5" s="1"/>
  <c r="E475" i="5"/>
  <c r="F475" i="5" s="1"/>
  <c r="E459" i="5"/>
  <c r="F459" i="5" s="1"/>
  <c r="E443" i="5"/>
  <c r="F443" i="5" s="1"/>
  <c r="E427" i="5"/>
  <c r="F427" i="5" s="1"/>
  <c r="E411" i="5"/>
  <c r="F411" i="5" s="1"/>
  <c r="E395" i="5"/>
  <c r="F395" i="5" s="1"/>
  <c r="E379" i="5"/>
  <c r="F379" i="5" s="1"/>
  <c r="E363" i="5"/>
  <c r="F363" i="5" s="1"/>
  <c r="E347" i="5"/>
  <c r="F347" i="5" s="1"/>
  <c r="E331" i="5"/>
  <c r="F331" i="5" s="1"/>
  <c r="E315" i="5"/>
  <c r="F315" i="5" s="1"/>
  <c r="E299" i="5"/>
  <c r="F299" i="5" s="1"/>
  <c r="E283" i="5"/>
  <c r="F283" i="5" s="1"/>
  <c r="E267" i="5"/>
  <c r="F267" i="5" s="1"/>
  <c r="E251" i="5"/>
  <c r="F251" i="5" s="1"/>
  <c r="E235" i="5"/>
  <c r="F235" i="5" s="1"/>
  <c r="E219" i="5"/>
  <c r="F219" i="5" s="1"/>
  <c r="E203" i="5"/>
  <c r="F203" i="5" s="1"/>
  <c r="E187" i="5"/>
  <c r="F187" i="5" s="1"/>
  <c r="E171" i="5"/>
  <c r="F171" i="5" s="1"/>
  <c r="E155" i="5"/>
  <c r="F155" i="5" s="1"/>
  <c r="E139" i="5"/>
  <c r="F139" i="5" s="1"/>
  <c r="E123" i="5"/>
  <c r="F123" i="5" s="1"/>
  <c r="E107" i="5"/>
  <c r="F107" i="5" s="1"/>
  <c r="E91" i="5"/>
  <c r="F91" i="5" s="1"/>
  <c r="E75" i="5"/>
  <c r="F75" i="5" s="1"/>
  <c r="E59" i="5"/>
  <c r="F59" i="5" s="1"/>
  <c r="E43" i="5"/>
  <c r="F43" i="5" s="1"/>
  <c r="E27" i="5"/>
  <c r="F27" i="5" s="1"/>
  <c r="C516" i="5"/>
  <c r="D516" i="5" s="1"/>
  <c r="C500" i="5"/>
  <c r="D500" i="5" s="1"/>
  <c r="C482" i="5"/>
  <c r="C460" i="5"/>
  <c r="D460" i="5" s="1"/>
  <c r="C439" i="5"/>
  <c r="D439" i="5" s="1"/>
  <c r="C418" i="5"/>
  <c r="C396" i="5"/>
  <c r="D396" i="5" s="1"/>
  <c r="C375" i="5"/>
  <c r="C354" i="5"/>
  <c r="D355" i="5" s="1"/>
  <c r="C332" i="5"/>
  <c r="D332" i="5" s="1"/>
  <c r="C311" i="5"/>
  <c r="D311" i="5" s="1"/>
  <c r="C290" i="5"/>
  <c r="D291" i="5" s="1"/>
  <c r="C268" i="5"/>
  <c r="D268" i="5" s="1"/>
  <c r="C247" i="5"/>
  <c r="C210" i="5"/>
  <c r="C146" i="5"/>
  <c r="C82" i="5"/>
  <c r="D83" i="5" s="1"/>
  <c r="C18" i="5"/>
  <c r="C220" i="5"/>
  <c r="D221" i="5" s="1"/>
  <c r="C204" i="5"/>
  <c r="D205" i="5" s="1"/>
  <c r="C188" i="5"/>
  <c r="C172" i="5"/>
  <c r="C156" i="5"/>
  <c r="C140" i="5"/>
  <c r="D141" i="5" s="1"/>
  <c r="C124" i="5"/>
  <c r="C108" i="5"/>
  <c r="C92" i="5"/>
  <c r="C76" i="5"/>
  <c r="D77" i="5" s="1"/>
  <c r="C60" i="5"/>
  <c r="D61" i="5" s="1"/>
  <c r="C44" i="5"/>
  <c r="C28" i="5"/>
  <c r="C392" i="5"/>
  <c r="C122" i="5"/>
  <c r="D122" i="5" s="1"/>
  <c r="E358" i="5"/>
  <c r="F358" i="5" s="1"/>
  <c r="E246" i="5"/>
  <c r="F246" i="5" s="1"/>
  <c r="E22" i="5"/>
  <c r="F22" i="5" s="1"/>
  <c r="D283" i="5"/>
  <c r="C94" i="5"/>
  <c r="D94" i="5" s="1"/>
  <c r="C504" i="5"/>
  <c r="D504" i="5" s="1"/>
  <c r="C402" i="5"/>
  <c r="D403" i="5" s="1"/>
  <c r="D208" i="5"/>
  <c r="D71" i="5"/>
  <c r="C517" i="5"/>
  <c r="C501" i="5"/>
  <c r="D462" i="5"/>
  <c r="C440" i="5"/>
  <c r="D398" i="5"/>
  <c r="C376" i="5"/>
  <c r="C312" i="5"/>
  <c r="D313" i="5" s="1"/>
  <c r="C248" i="5"/>
  <c r="C150" i="5"/>
  <c r="D151" i="5" s="1"/>
  <c r="C22" i="5"/>
  <c r="E438" i="5"/>
  <c r="F438" i="5" s="1"/>
  <c r="E326" i="5"/>
  <c r="F326" i="5" s="1"/>
  <c r="E214" i="5"/>
  <c r="F214" i="5" s="1"/>
  <c r="E102" i="5"/>
  <c r="F102" i="5" s="1"/>
  <c r="C495" i="5"/>
  <c r="C390" i="5"/>
  <c r="C352" i="5"/>
  <c r="C240" i="5"/>
  <c r="D240" i="5" s="1"/>
  <c r="D142" i="5"/>
  <c r="D30" i="5"/>
  <c r="E505" i="5"/>
  <c r="F505" i="5" s="1"/>
  <c r="E489" i="5"/>
  <c r="F489" i="5" s="1"/>
  <c r="E473" i="5"/>
  <c r="F473" i="5" s="1"/>
  <c r="E457" i="5"/>
  <c r="F457" i="5" s="1"/>
  <c r="E441" i="5"/>
  <c r="F441" i="5" s="1"/>
  <c r="E425" i="5"/>
  <c r="F425" i="5" s="1"/>
  <c r="E409" i="5"/>
  <c r="F409" i="5" s="1"/>
  <c r="E393" i="5"/>
  <c r="F393" i="5" s="1"/>
  <c r="E377" i="5"/>
  <c r="F377" i="5" s="1"/>
  <c r="E361" i="5"/>
  <c r="F361" i="5" s="1"/>
  <c r="E345" i="5"/>
  <c r="F345" i="5" s="1"/>
  <c r="E329" i="5"/>
  <c r="F329" i="5" s="1"/>
  <c r="E313" i="5"/>
  <c r="F313" i="5" s="1"/>
  <c r="E297" i="5"/>
  <c r="F297" i="5" s="1"/>
  <c r="E281" i="5"/>
  <c r="F281" i="5" s="1"/>
  <c r="E265" i="5"/>
  <c r="F265" i="5" s="1"/>
  <c r="E249" i="5"/>
  <c r="F249" i="5" s="1"/>
  <c r="E233" i="5"/>
  <c r="F233" i="5" s="1"/>
  <c r="E217" i="5"/>
  <c r="F217" i="5" s="1"/>
  <c r="E201" i="5"/>
  <c r="F201" i="5" s="1"/>
  <c r="E185" i="5"/>
  <c r="F185" i="5" s="1"/>
  <c r="E169" i="5"/>
  <c r="F169" i="5" s="1"/>
  <c r="E153" i="5"/>
  <c r="F153" i="5" s="1"/>
  <c r="E137" i="5"/>
  <c r="F137" i="5" s="1"/>
  <c r="E121" i="5"/>
  <c r="F121" i="5" s="1"/>
  <c r="E105" i="5"/>
  <c r="F105" i="5" s="1"/>
  <c r="E89" i="5"/>
  <c r="F89" i="5" s="1"/>
  <c r="E73" i="5"/>
  <c r="F73" i="5" s="1"/>
  <c r="E57" i="5"/>
  <c r="F57" i="5" s="1"/>
  <c r="E41" i="5"/>
  <c r="F41" i="5" s="1"/>
  <c r="E25" i="5"/>
  <c r="F25" i="5" s="1"/>
  <c r="C514" i="5"/>
  <c r="D514" i="5" s="1"/>
  <c r="D498" i="5"/>
  <c r="C479" i="5"/>
  <c r="D479" i="5" s="1"/>
  <c r="C458" i="5"/>
  <c r="D458" i="5" s="1"/>
  <c r="C436" i="5"/>
  <c r="D436" i="5" s="1"/>
  <c r="C415" i="5"/>
  <c r="D415" i="5" s="1"/>
  <c r="C394" i="5"/>
  <c r="D394" i="5" s="1"/>
  <c r="C372" i="5"/>
  <c r="D372" i="5" s="1"/>
  <c r="C351" i="5"/>
  <c r="D351" i="5" s="1"/>
  <c r="D330" i="5"/>
  <c r="C308" i="5"/>
  <c r="D308" i="5" s="1"/>
  <c r="C287" i="5"/>
  <c r="D287" i="5" s="1"/>
  <c r="D266" i="5"/>
  <c r="C244" i="5"/>
  <c r="D244" i="5" s="1"/>
  <c r="C202" i="5"/>
  <c r="D202" i="5" s="1"/>
  <c r="C138" i="5"/>
  <c r="D138" i="5" s="1"/>
  <c r="C74" i="5"/>
  <c r="D74" i="5" s="1"/>
  <c r="E518" i="5"/>
  <c r="F518" i="5" s="1"/>
  <c r="E478" i="5"/>
  <c r="F478" i="5" s="1"/>
  <c r="E442" i="5"/>
  <c r="F442" i="5" s="1"/>
  <c r="E406" i="5"/>
  <c r="F406" i="5" s="1"/>
  <c r="E366" i="5"/>
  <c r="F366" i="5" s="1"/>
  <c r="E330" i="5"/>
  <c r="F330" i="5" s="1"/>
  <c r="E294" i="5"/>
  <c r="F294" i="5" s="1"/>
  <c r="E258" i="5"/>
  <c r="F258" i="5" s="1"/>
  <c r="E218" i="5"/>
  <c r="F218" i="5" s="1"/>
  <c r="E182" i="5"/>
  <c r="F182" i="5" s="1"/>
  <c r="E142" i="5"/>
  <c r="F142" i="5" s="1"/>
  <c r="E106" i="5"/>
  <c r="F106" i="5" s="1"/>
  <c r="E70" i="5"/>
  <c r="F70" i="5" s="1"/>
  <c r="E30" i="5"/>
  <c r="F30" i="5" s="1"/>
  <c r="D499" i="5"/>
  <c r="C448" i="5"/>
  <c r="C246" i="5"/>
  <c r="D126" i="5"/>
  <c r="E515" i="5"/>
  <c r="F515" i="5" s="1"/>
  <c r="E499" i="5"/>
  <c r="F499" i="5" s="1"/>
  <c r="E483" i="5"/>
  <c r="F483" i="5" s="1"/>
  <c r="E467" i="5"/>
  <c r="F467" i="5" s="1"/>
  <c r="E451" i="5"/>
  <c r="F451" i="5" s="1"/>
  <c r="E435" i="5"/>
  <c r="F435" i="5" s="1"/>
  <c r="E419" i="5"/>
  <c r="F419" i="5" s="1"/>
  <c r="E403" i="5"/>
  <c r="F403" i="5" s="1"/>
  <c r="E387" i="5"/>
  <c r="F387" i="5" s="1"/>
  <c r="E371" i="5"/>
  <c r="F371" i="5" s="1"/>
  <c r="E355" i="5"/>
  <c r="F355" i="5" s="1"/>
  <c r="E339" i="5"/>
  <c r="F339" i="5" s="1"/>
  <c r="E323" i="5"/>
  <c r="F323" i="5" s="1"/>
  <c r="E307" i="5"/>
  <c r="F307" i="5" s="1"/>
  <c r="E291" i="5"/>
  <c r="F291" i="5" s="1"/>
  <c r="E275" i="5"/>
  <c r="F275" i="5" s="1"/>
  <c r="E259" i="5"/>
  <c r="F259" i="5" s="1"/>
  <c r="E243" i="5"/>
  <c r="F243" i="5" s="1"/>
  <c r="E227" i="5"/>
  <c r="F227" i="5" s="1"/>
  <c r="E211" i="5"/>
  <c r="F211" i="5" s="1"/>
  <c r="E195" i="5"/>
  <c r="F195" i="5" s="1"/>
  <c r="E179" i="5"/>
  <c r="F179" i="5" s="1"/>
  <c r="E163" i="5"/>
  <c r="F163" i="5" s="1"/>
  <c r="E147" i="5"/>
  <c r="F147" i="5" s="1"/>
  <c r="E131" i="5"/>
  <c r="F131" i="5" s="1"/>
  <c r="E115" i="5"/>
  <c r="F115" i="5" s="1"/>
  <c r="E99" i="5"/>
  <c r="F99" i="5" s="1"/>
  <c r="E83" i="5"/>
  <c r="F83" i="5" s="1"/>
  <c r="E67" i="5"/>
  <c r="F67" i="5" s="1"/>
  <c r="E51" i="5"/>
  <c r="F51" i="5" s="1"/>
  <c r="E35" i="5"/>
  <c r="F35" i="5" s="1"/>
  <c r="E19" i="5"/>
  <c r="F19" i="5" s="1"/>
  <c r="C508" i="5"/>
  <c r="D508" i="5" s="1"/>
  <c r="C492" i="5"/>
  <c r="D492" i="5" s="1"/>
  <c r="C471" i="5"/>
  <c r="C450" i="5"/>
  <c r="D451" i="5" s="1"/>
  <c r="C428" i="5"/>
  <c r="D428" i="5" s="1"/>
  <c r="C407" i="5"/>
  <c r="D407" i="5" s="1"/>
  <c r="C386" i="5"/>
  <c r="D387" i="5" s="1"/>
  <c r="C364" i="5"/>
  <c r="D364" i="5" s="1"/>
  <c r="C343" i="5"/>
  <c r="D343" i="5" s="1"/>
  <c r="C322" i="5"/>
  <c r="C300" i="5"/>
  <c r="D300" i="5" s="1"/>
  <c r="C279" i="5"/>
  <c r="D279" i="5" s="1"/>
  <c r="C258" i="5"/>
  <c r="C236" i="5"/>
  <c r="D236" i="5" s="1"/>
  <c r="C178" i="5"/>
  <c r="D179" i="5" s="1"/>
  <c r="C114" i="5"/>
  <c r="C50" i="5"/>
  <c r="C228" i="5"/>
  <c r="D228" i="5" s="1"/>
  <c r="C212" i="5"/>
  <c r="D212" i="5" s="1"/>
  <c r="C196" i="5"/>
  <c r="D196" i="5" s="1"/>
  <c r="C180" i="5"/>
  <c r="D180" i="5" s="1"/>
  <c r="C164" i="5"/>
  <c r="D164" i="5" s="1"/>
  <c r="C148" i="5"/>
  <c r="D148" i="5" s="1"/>
  <c r="C132" i="5"/>
  <c r="D132" i="5" s="1"/>
  <c r="C116" i="5"/>
  <c r="D116" i="5" s="1"/>
  <c r="C100" i="5"/>
  <c r="D100" i="5" s="1"/>
  <c r="C84" i="5"/>
  <c r="D84" i="5" s="1"/>
  <c r="C68" i="5"/>
  <c r="D68" i="5" s="1"/>
  <c r="C52" i="5"/>
  <c r="D52" i="5" s="1"/>
  <c r="C36" i="5"/>
  <c r="D36" i="5" s="1"/>
  <c r="C20" i="5"/>
  <c r="D20" i="5" s="1"/>
  <c r="C481" i="5"/>
  <c r="C465" i="5"/>
  <c r="D465" i="5" s="1"/>
  <c r="C449" i="5"/>
  <c r="C433" i="5"/>
  <c r="D433" i="5" s="1"/>
  <c r="C417" i="5"/>
  <c r="D417" i="5" s="1"/>
  <c r="C401" i="5"/>
  <c r="D401" i="5" s="1"/>
  <c r="C385" i="5"/>
  <c r="D385" i="5" s="1"/>
  <c r="C369" i="5"/>
  <c r="C353" i="5"/>
  <c r="C337" i="5"/>
  <c r="C321" i="5"/>
  <c r="C305" i="5"/>
  <c r="D305" i="5" s="1"/>
  <c r="C289" i="5"/>
  <c r="D289" i="5" s="1"/>
  <c r="C273" i="5"/>
  <c r="C257" i="5"/>
  <c r="C241" i="5"/>
  <c r="C225" i="5"/>
  <c r="D225" i="5" s="1"/>
  <c r="C209" i="5"/>
  <c r="D209" i="5" s="1"/>
  <c r="C193" i="5"/>
  <c r="D193" i="5" s="1"/>
  <c r="C177" i="5"/>
  <c r="D177" i="5" s="1"/>
  <c r="C161" i="5"/>
  <c r="D161" i="5" s="1"/>
  <c r="C145" i="5"/>
  <c r="D145" i="5" s="1"/>
  <c r="C129" i="5"/>
  <c r="D129" i="5" s="1"/>
  <c r="C113" i="5"/>
  <c r="D113" i="5" s="1"/>
  <c r="C97" i="5"/>
  <c r="D97" i="5" s="1"/>
  <c r="C81" i="5"/>
  <c r="D81" i="5" s="1"/>
  <c r="C65" i="5"/>
  <c r="D65" i="5" s="1"/>
  <c r="C49" i="5"/>
  <c r="D49" i="5" s="1"/>
  <c r="C33" i="5"/>
  <c r="D33" i="5" s="1"/>
  <c r="C17" i="5"/>
  <c r="C219" i="5"/>
  <c r="D219" i="5" s="1"/>
  <c r="C203" i="5"/>
  <c r="C187" i="5"/>
  <c r="C171" i="5"/>
  <c r="C155" i="5"/>
  <c r="D155" i="5" s="1"/>
  <c r="C139" i="5"/>
  <c r="C123" i="5"/>
  <c r="C107" i="5"/>
  <c r="D107" i="5" s="1"/>
  <c r="C91" i="5"/>
  <c r="C75" i="5"/>
  <c r="C59" i="5"/>
  <c r="D59" i="5" s="1"/>
  <c r="C43" i="5"/>
  <c r="C27" i="5"/>
  <c r="D261" i="5" l="1"/>
  <c r="D495" i="5"/>
  <c r="D383" i="5"/>
  <c r="D475" i="5"/>
  <c r="D471" i="5"/>
  <c r="D246" i="5"/>
  <c r="D319" i="5"/>
  <c r="D325" i="5"/>
  <c r="H16" i="5"/>
  <c r="H17" i="5" s="1"/>
  <c r="H18" i="5" s="1"/>
  <c r="H19" i="5" s="1"/>
  <c r="D335" i="5"/>
  <c r="D75" i="5"/>
  <c r="D337" i="5"/>
  <c r="D447" i="5"/>
  <c r="D273" i="5"/>
  <c r="D517" i="5"/>
  <c r="D128" i="5"/>
  <c r="D353" i="5"/>
  <c r="D369" i="5"/>
  <c r="D328" i="5"/>
  <c r="D390" i="5"/>
  <c r="D454" i="5"/>
  <c r="D485" i="5"/>
  <c r="D413" i="5"/>
  <c r="D299" i="5"/>
  <c r="D293" i="5"/>
  <c r="D271" i="5"/>
  <c r="D171" i="5"/>
  <c r="D187" i="5"/>
  <c r="D43" i="5"/>
  <c r="D448" i="5"/>
  <c r="D80" i="5"/>
  <c r="D336" i="5"/>
  <c r="D264" i="5"/>
  <c r="D223" i="5"/>
  <c r="D389" i="5"/>
  <c r="D380" i="5"/>
  <c r="D349" i="5"/>
  <c r="D111" i="5"/>
  <c r="D421" i="5"/>
  <c r="D253" i="5"/>
  <c r="D27" i="5"/>
  <c r="D22" i="5"/>
  <c r="D375" i="5"/>
  <c r="D445" i="5"/>
  <c r="D47" i="5"/>
  <c r="D89" i="5"/>
  <c r="D17" i="5"/>
  <c r="D50" i="5"/>
  <c r="D258" i="5"/>
  <c r="D347" i="5"/>
  <c r="D269" i="5"/>
  <c r="D477" i="5"/>
  <c r="D392" i="5"/>
  <c r="D247" i="5"/>
  <c r="D418" i="5"/>
  <c r="D320" i="5"/>
  <c r="D416" i="5"/>
  <c r="D159" i="5"/>
  <c r="D21" i="5"/>
  <c r="D85" i="5"/>
  <c r="D149" i="5"/>
  <c r="D213" i="5"/>
  <c r="D277" i="5"/>
  <c r="D469" i="5"/>
  <c r="D263" i="5"/>
  <c r="D434" i="5"/>
  <c r="D512" i="5"/>
  <c r="D326" i="5"/>
  <c r="D376" i="5"/>
  <c r="D317" i="5"/>
  <c r="D48" i="5"/>
  <c r="D374" i="5"/>
  <c r="D54" i="5"/>
  <c r="D280" i="5"/>
  <c r="D472" i="5"/>
  <c r="D37" i="5"/>
  <c r="D101" i="5"/>
  <c r="D165" i="5"/>
  <c r="D229" i="5"/>
  <c r="D357" i="5"/>
  <c r="D130" i="5"/>
  <c r="D370" i="5"/>
  <c r="D365" i="5"/>
  <c r="D505" i="5"/>
  <c r="D91" i="5"/>
  <c r="D257" i="5"/>
  <c r="D449" i="5"/>
  <c r="D440" i="5"/>
  <c r="D482" i="5"/>
  <c r="D272" i="5"/>
  <c r="D294" i="5"/>
  <c r="D411" i="5"/>
  <c r="D217" i="5"/>
  <c r="D44" i="5"/>
  <c r="D172" i="5"/>
  <c r="D18" i="5"/>
  <c r="D322" i="5"/>
  <c r="D248" i="5"/>
  <c r="D419" i="5"/>
  <c r="D28" i="5"/>
  <c r="D156" i="5"/>
  <c r="D210" i="5"/>
  <c r="D256" i="5"/>
  <c r="D173" i="5"/>
  <c r="D176" i="5"/>
  <c r="D341" i="5"/>
  <c r="D66" i="5"/>
  <c r="D230" i="5"/>
  <c r="D201" i="5"/>
  <c r="D123" i="5"/>
  <c r="D481" i="5"/>
  <c r="D114" i="5"/>
  <c r="D450" i="5"/>
  <c r="D395" i="5"/>
  <c r="D278" i="5"/>
  <c r="D459" i="5"/>
  <c r="D150" i="5"/>
  <c r="D29" i="5"/>
  <c r="D402" i="5"/>
  <c r="D342" i="5"/>
  <c r="D60" i="5"/>
  <c r="D124" i="5"/>
  <c r="D188" i="5"/>
  <c r="D82" i="5"/>
  <c r="D354" i="5"/>
  <c r="D323" i="5"/>
  <c r="D408" i="5"/>
  <c r="D493" i="5"/>
  <c r="D237" i="5"/>
  <c r="D397" i="5"/>
  <c r="D34" i="5"/>
  <c r="D235" i="5"/>
  <c r="D303" i="5"/>
  <c r="D53" i="5"/>
  <c r="D117" i="5"/>
  <c r="D181" i="5"/>
  <c r="D245" i="5"/>
  <c r="D309" i="5"/>
  <c r="D373" i="5"/>
  <c r="D437" i="5"/>
  <c r="D194" i="5"/>
  <c r="D306" i="5"/>
  <c r="D391" i="5"/>
  <c r="D262" i="5"/>
  <c r="D502" i="5"/>
  <c r="D363" i="5"/>
  <c r="D102" i="5"/>
  <c r="D23" i="5"/>
  <c r="D45" i="5"/>
  <c r="D461" i="5"/>
  <c r="D192" i="5"/>
  <c r="D456" i="5"/>
  <c r="D310" i="5"/>
  <c r="D425" i="5"/>
  <c r="D41" i="5"/>
  <c r="D153" i="5"/>
  <c r="D281" i="5"/>
  <c r="D441" i="5"/>
  <c r="D51" i="5"/>
  <c r="D115" i="5"/>
  <c r="D515" i="5"/>
  <c r="D137" i="5"/>
  <c r="D329" i="5"/>
  <c r="D400" i="5"/>
  <c r="D251" i="5"/>
  <c r="D38" i="5"/>
  <c r="D189" i="5"/>
  <c r="D429" i="5"/>
  <c r="D144" i="5"/>
  <c r="D466" i="5"/>
  <c r="D371" i="5"/>
  <c r="D207" i="5"/>
  <c r="D361" i="5"/>
  <c r="D464" i="5"/>
  <c r="D358" i="5"/>
  <c r="D121" i="5"/>
  <c r="D249" i="5"/>
  <c r="D393" i="5"/>
  <c r="D19" i="5"/>
  <c r="D211" i="5"/>
  <c r="D105" i="5"/>
  <c r="D265" i="5"/>
  <c r="D457" i="5"/>
  <c r="J15" i="5"/>
  <c r="D338" i="5"/>
  <c r="D108" i="5"/>
  <c r="D480" i="5"/>
  <c r="D321" i="5"/>
  <c r="D501" i="5"/>
  <c r="D274" i="5"/>
  <c r="D92" i="5"/>
  <c r="D220" i="5"/>
  <c r="D333" i="5"/>
  <c r="D405" i="5"/>
  <c r="D507" i="5"/>
  <c r="D157" i="5"/>
  <c r="D112" i="5"/>
  <c r="D95" i="5"/>
  <c r="D288" i="5"/>
  <c r="D73" i="5"/>
  <c r="D139" i="5"/>
  <c r="D203" i="5"/>
  <c r="D241" i="5"/>
  <c r="D178" i="5"/>
  <c r="D386" i="5"/>
  <c r="D352" i="5"/>
  <c r="D214" i="5"/>
  <c r="D312" i="5"/>
  <c r="D483" i="5"/>
  <c r="D93" i="5"/>
  <c r="D162" i="5"/>
  <c r="D435" i="5"/>
  <c r="D76" i="5"/>
  <c r="D140" i="5"/>
  <c r="D204" i="5"/>
  <c r="D146" i="5"/>
  <c r="D290" i="5"/>
  <c r="D427" i="5"/>
  <c r="D259" i="5"/>
  <c r="D344" i="5"/>
  <c r="D509" i="5"/>
  <c r="D125" i="5"/>
  <c r="D285" i="5"/>
  <c r="D226" i="5"/>
  <c r="D384" i="5"/>
  <c r="D431" i="5"/>
  <c r="D63" i="5"/>
  <c r="D69" i="5"/>
  <c r="D133" i="5"/>
  <c r="D197" i="5"/>
  <c r="D242" i="5"/>
  <c r="D496" i="5"/>
  <c r="D518" i="5"/>
  <c r="D470" i="5"/>
  <c r="D166" i="5"/>
  <c r="D55" i="5"/>
  <c r="D109" i="5"/>
  <c r="D301" i="5"/>
  <c r="D32" i="5"/>
  <c r="D98" i="5"/>
  <c r="D486" i="5"/>
  <c r="D491" i="5"/>
  <c r="D497" i="5"/>
  <c r="D233" i="5"/>
  <c r="D489" i="5"/>
  <c r="D147" i="5"/>
  <c r="D57" i="5"/>
  <c r="D169" i="5"/>
  <c r="D297" i="5"/>
  <c r="D473" i="5"/>
  <c r="D67" i="5"/>
  <c r="D131" i="5"/>
  <c r="D25" i="5"/>
  <c r="D185" i="5"/>
  <c r="D377" i="5"/>
  <c r="I18" i="5" l="1"/>
  <c r="I19" i="5"/>
  <c r="I17" i="5"/>
  <c r="H20" i="5"/>
  <c r="H21" i="5" s="1"/>
  <c r="H22" i="5" s="1"/>
  <c r="H23" i="5" s="1"/>
  <c r="I16" i="5"/>
  <c r="J16" i="5" s="1"/>
  <c r="D9" i="5"/>
  <c r="J17" i="5" l="1"/>
  <c r="J18" i="5" s="1"/>
  <c r="J19" i="5" s="1"/>
  <c r="I23" i="5"/>
  <c r="I20" i="5"/>
  <c r="H24" i="5"/>
  <c r="I22" i="5"/>
  <c r="I21" i="5"/>
  <c r="J20" i="5" l="1"/>
  <c r="J21" i="5" s="1"/>
  <c r="J22" i="5" s="1"/>
  <c r="J23" i="5" s="1"/>
  <c r="H25" i="5"/>
  <c r="I25" i="5" s="1"/>
  <c r="I24" i="5"/>
  <c r="J24" i="5" l="1"/>
  <c r="J25" i="5" s="1"/>
  <c r="H26" i="5"/>
  <c r="I26" i="5" s="1"/>
  <c r="J26" i="5" l="1"/>
  <c r="H27" i="5"/>
  <c r="I27" i="5" s="1"/>
  <c r="J27" i="5" l="1"/>
  <c r="H28" i="5"/>
  <c r="I28" i="5" s="1"/>
  <c r="J28" i="5" l="1"/>
  <c r="H29" i="5"/>
  <c r="I29" i="5" s="1"/>
  <c r="J29" i="5" l="1"/>
  <c r="H30" i="5"/>
  <c r="I30" i="5" s="1"/>
  <c r="J30" i="5" l="1"/>
  <c r="H31" i="5"/>
  <c r="I31" i="5" s="1"/>
  <c r="J31" i="5" l="1"/>
  <c r="H32" i="5"/>
  <c r="I32" i="5" s="1"/>
  <c r="J32" i="5" l="1"/>
  <c r="H33" i="5"/>
  <c r="I33" i="5" s="1"/>
  <c r="J33" i="5" l="1"/>
  <c r="H34" i="5"/>
  <c r="I34" i="5" s="1"/>
  <c r="J34" i="5" l="1"/>
  <c r="H35" i="5"/>
  <c r="I35" i="5" s="1"/>
  <c r="J35" i="5" l="1"/>
  <c r="H36" i="5"/>
  <c r="I36" i="5" s="1"/>
  <c r="J36" i="5" l="1"/>
  <c r="H37" i="5"/>
  <c r="I37" i="5" s="1"/>
  <c r="J37" i="5" l="1"/>
  <c r="H38" i="5"/>
  <c r="I38" i="5" s="1"/>
  <c r="J38" i="5" l="1"/>
  <c r="H39" i="5"/>
  <c r="I39" i="5" s="1"/>
  <c r="J39" i="5" l="1"/>
  <c r="H40" i="5"/>
  <c r="I40" i="5" s="1"/>
  <c r="J40" i="5" l="1"/>
  <c r="H41" i="5"/>
  <c r="I41" i="5" s="1"/>
  <c r="J41" i="5" l="1"/>
  <c r="H42" i="5"/>
  <c r="I42" i="5" s="1"/>
  <c r="J42" i="5" l="1"/>
  <c r="H43" i="5"/>
  <c r="I43" i="5" s="1"/>
  <c r="J43" i="5" l="1"/>
  <c r="H44" i="5"/>
  <c r="I44" i="5" s="1"/>
  <c r="J44" i="5" l="1"/>
  <c r="H45" i="5"/>
  <c r="I45" i="5" s="1"/>
  <c r="J45" i="5" l="1"/>
  <c r="H46" i="5"/>
  <c r="I46" i="5" s="1"/>
  <c r="J46" i="5" l="1"/>
  <c r="H47" i="5"/>
  <c r="I47" i="5" s="1"/>
  <c r="J47" i="5" l="1"/>
  <c r="H48" i="5"/>
  <c r="I48" i="5" s="1"/>
  <c r="J48" i="5" l="1"/>
  <c r="H49" i="5"/>
  <c r="I49" i="5" s="1"/>
  <c r="J49" i="5" l="1"/>
  <c r="H50" i="5"/>
  <c r="I50" i="5" s="1"/>
  <c r="J50" i="5" l="1"/>
  <c r="H51" i="5"/>
  <c r="I51" i="5" s="1"/>
  <c r="J51" i="5" l="1"/>
  <c r="H52" i="5"/>
  <c r="I52" i="5" s="1"/>
  <c r="J52" i="5" l="1"/>
  <c r="H53" i="5"/>
  <c r="I53" i="5" s="1"/>
  <c r="J53" i="5" l="1"/>
  <c r="H54" i="5"/>
  <c r="I54" i="5" s="1"/>
  <c r="J54" i="5" l="1"/>
  <c r="H55" i="5"/>
  <c r="H56" i="5" s="1"/>
  <c r="I55" i="5" l="1"/>
  <c r="J55" i="5" s="1"/>
  <c r="I56" i="5"/>
  <c r="H57" i="5"/>
  <c r="J56" i="5" l="1"/>
  <c r="I57" i="5"/>
  <c r="H58" i="5"/>
  <c r="J57" i="5" l="1"/>
  <c r="I58" i="5"/>
  <c r="H59" i="5"/>
  <c r="J58" i="5" l="1"/>
  <c r="I59" i="5"/>
  <c r="H60" i="5"/>
  <c r="J59" i="5" l="1"/>
  <c r="I60" i="5"/>
  <c r="H61" i="5"/>
  <c r="J60" i="5" l="1"/>
  <c r="I61" i="5"/>
  <c r="H62" i="5"/>
  <c r="J61" i="5" l="1"/>
  <c r="I62" i="5"/>
  <c r="H63" i="5"/>
  <c r="I63" i="5" s="1"/>
  <c r="J62" i="5" l="1"/>
  <c r="J63" i="5" s="1"/>
  <c r="H64" i="5"/>
  <c r="I64" i="5" s="1"/>
  <c r="J64" i="5" l="1"/>
  <c r="H65" i="5"/>
  <c r="I65" i="5" s="1"/>
  <c r="J65" i="5" l="1"/>
  <c r="H66" i="5"/>
  <c r="I66" i="5" s="1"/>
  <c r="J66" i="5" l="1"/>
  <c r="H67" i="5"/>
  <c r="I67" i="5" s="1"/>
  <c r="J67" i="5" l="1"/>
  <c r="H68" i="5"/>
  <c r="I68" i="5" s="1"/>
  <c r="J68" i="5" l="1"/>
  <c r="H69" i="5"/>
  <c r="I69" i="5" s="1"/>
  <c r="J69" i="5" l="1"/>
  <c r="H70" i="5"/>
  <c r="I70" i="5" s="1"/>
  <c r="J70" i="5" l="1"/>
  <c r="H71" i="5"/>
  <c r="I71" i="5" s="1"/>
  <c r="J71" i="5" l="1"/>
  <c r="H72" i="5"/>
  <c r="I72" i="5" s="1"/>
  <c r="J72" i="5" l="1"/>
  <c r="H73" i="5"/>
  <c r="I73" i="5" s="1"/>
  <c r="J73" i="5" l="1"/>
  <c r="H74" i="5"/>
  <c r="I74" i="5" s="1"/>
  <c r="J74" i="5" l="1"/>
  <c r="H75" i="5"/>
  <c r="I75" i="5" s="1"/>
  <c r="J75" i="5" l="1"/>
  <c r="H76" i="5"/>
  <c r="I76" i="5" s="1"/>
  <c r="J76" i="5" l="1"/>
  <c r="H77" i="5"/>
  <c r="I77" i="5" s="1"/>
  <c r="J77" i="5" l="1"/>
  <c r="H78" i="5"/>
  <c r="I78" i="5" s="1"/>
  <c r="J78" i="5" l="1"/>
  <c r="H79" i="5"/>
  <c r="I79" i="5" s="1"/>
  <c r="J79" i="5" l="1"/>
  <c r="H80" i="5"/>
  <c r="H81" i="5" s="1"/>
  <c r="I80" i="5" l="1"/>
  <c r="J80" i="5" s="1"/>
  <c r="I81" i="5"/>
  <c r="H82" i="5"/>
  <c r="J81" i="5" l="1"/>
  <c r="I82" i="5"/>
  <c r="H83" i="5"/>
  <c r="J82" i="5" l="1"/>
  <c r="I83" i="5"/>
  <c r="H84" i="5"/>
  <c r="J83" i="5" l="1"/>
  <c r="I84" i="5"/>
  <c r="H85" i="5"/>
  <c r="J84" i="5" l="1"/>
  <c r="H86" i="5"/>
  <c r="I85" i="5"/>
  <c r="J85" i="5" l="1"/>
  <c r="H87" i="5"/>
  <c r="I86" i="5"/>
  <c r="J86" i="5" l="1"/>
  <c r="H88" i="5"/>
  <c r="I87" i="5"/>
  <c r="J87" i="5" l="1"/>
  <c r="H89" i="5"/>
  <c r="I88" i="5"/>
  <c r="J88" i="5" l="1"/>
  <c r="H90" i="5"/>
  <c r="I89" i="5"/>
  <c r="J89" i="5" l="1"/>
  <c r="H91" i="5"/>
  <c r="I90" i="5"/>
  <c r="J90" i="5" l="1"/>
  <c r="H92" i="5"/>
  <c r="I91" i="5"/>
  <c r="J91" i="5" l="1"/>
  <c r="H93" i="5"/>
  <c r="I92" i="5"/>
  <c r="J92" i="5" l="1"/>
  <c r="H94" i="5"/>
  <c r="I93" i="5"/>
  <c r="J93" i="5" l="1"/>
  <c r="H95" i="5"/>
  <c r="I94" i="5"/>
  <c r="J94" i="5" l="1"/>
  <c r="H96" i="5"/>
  <c r="I95" i="5"/>
  <c r="J95" i="5" l="1"/>
  <c r="I96" i="5"/>
  <c r="H97" i="5"/>
  <c r="J96" i="5" l="1"/>
  <c r="H98" i="5"/>
  <c r="I97" i="5"/>
  <c r="J97" i="5" l="1"/>
  <c r="I98" i="5"/>
  <c r="H99" i="5"/>
  <c r="J98" i="5" l="1"/>
  <c r="H100" i="5"/>
  <c r="I99" i="5"/>
  <c r="J99" i="5" l="1"/>
  <c r="H101" i="5"/>
  <c r="I100" i="5"/>
  <c r="J100" i="5" l="1"/>
  <c r="H102" i="5"/>
  <c r="I101" i="5"/>
  <c r="J101" i="5" l="1"/>
  <c r="H103" i="5"/>
  <c r="I102" i="5"/>
  <c r="J102" i="5" l="1"/>
  <c r="I103" i="5"/>
  <c r="H104" i="5"/>
  <c r="J103" i="5" l="1"/>
  <c r="I104" i="5"/>
  <c r="H105" i="5"/>
  <c r="J104" i="5" l="1"/>
  <c r="I105" i="5"/>
  <c r="H106" i="5"/>
  <c r="J105" i="5" l="1"/>
  <c r="I106" i="5"/>
  <c r="H107" i="5"/>
  <c r="J106" i="5" l="1"/>
  <c r="H108" i="5"/>
  <c r="I107" i="5"/>
  <c r="J107" i="5" l="1"/>
  <c r="I108" i="5"/>
  <c r="H109" i="5"/>
  <c r="J108" i="5" l="1"/>
  <c r="H110" i="5"/>
  <c r="I109" i="5"/>
  <c r="J109" i="5" l="1"/>
  <c r="I110" i="5"/>
  <c r="H111" i="5"/>
  <c r="J110" i="5" l="1"/>
  <c r="H112" i="5"/>
  <c r="I111" i="5"/>
  <c r="J111" i="5" l="1"/>
  <c r="I112" i="5"/>
  <c r="H113" i="5"/>
  <c r="J112" i="5" l="1"/>
  <c r="I113" i="5"/>
  <c r="H114" i="5"/>
  <c r="J113" i="5" l="1"/>
  <c r="H115" i="5"/>
  <c r="I114" i="5"/>
  <c r="J114" i="5" l="1"/>
  <c r="I115" i="5"/>
  <c r="H116" i="5"/>
  <c r="J115" i="5" l="1"/>
  <c r="I116" i="5"/>
  <c r="H117" i="5"/>
  <c r="J116" i="5" l="1"/>
  <c r="H118" i="5"/>
  <c r="I117" i="5"/>
  <c r="J117" i="5" l="1"/>
  <c r="I118" i="5"/>
  <c r="H119" i="5"/>
  <c r="J118" i="5" l="1"/>
  <c r="H120" i="5"/>
  <c r="I119" i="5"/>
  <c r="J119" i="5" l="1"/>
  <c r="H121" i="5"/>
  <c r="I120" i="5"/>
  <c r="J120" i="5" l="1"/>
  <c r="I121" i="5"/>
  <c r="H122" i="5"/>
  <c r="J121" i="5" l="1"/>
  <c r="I122" i="5"/>
  <c r="H123" i="5"/>
  <c r="J122" i="5" l="1"/>
  <c r="I123" i="5"/>
  <c r="H124" i="5"/>
  <c r="J123" i="5" l="1"/>
  <c r="I124" i="5"/>
  <c r="H125" i="5"/>
  <c r="J124" i="5" l="1"/>
  <c r="H126" i="5"/>
  <c r="I125" i="5"/>
  <c r="J125" i="5" l="1"/>
  <c r="I126" i="5"/>
  <c r="H127" i="5"/>
  <c r="J126" i="5" l="1"/>
  <c r="I127" i="5"/>
  <c r="H128" i="5"/>
  <c r="J127" i="5" l="1"/>
  <c r="I128" i="5"/>
  <c r="H129" i="5"/>
  <c r="H130" i="5" s="1"/>
  <c r="I130" i="5" s="1"/>
  <c r="J128" i="5" l="1"/>
  <c r="I129" i="5"/>
  <c r="H131" i="5"/>
  <c r="H132" i="5" s="1"/>
  <c r="I132" i="5" s="1"/>
  <c r="J129" i="5" l="1"/>
  <c r="J130" i="5" s="1"/>
  <c r="I131" i="5"/>
  <c r="H133" i="5"/>
  <c r="J131" i="5" l="1"/>
  <c r="J132" i="5" s="1"/>
  <c r="H134" i="5"/>
  <c r="I133" i="5"/>
  <c r="J133" i="5" l="1"/>
  <c r="H135" i="5"/>
  <c r="I135" i="5" s="1"/>
  <c r="I134" i="5"/>
  <c r="J134" i="5" l="1"/>
  <c r="J135" i="5" s="1"/>
  <c r="H136" i="5"/>
  <c r="H137" i="5" l="1"/>
  <c r="I137" i="5" s="1"/>
  <c r="I136" i="5"/>
  <c r="J136" i="5" s="1"/>
  <c r="J137" i="5" l="1"/>
  <c r="H138" i="5"/>
  <c r="H139" i="5" l="1"/>
  <c r="I138" i="5"/>
  <c r="J138" i="5" s="1"/>
  <c r="H140" i="5" l="1"/>
  <c r="I140" i="5" s="1"/>
  <c r="I139" i="5"/>
  <c r="J139" i="5" s="1"/>
  <c r="J140" i="5" l="1"/>
  <c r="H141" i="5"/>
  <c r="H142" i="5" l="1"/>
  <c r="I142" i="5" s="1"/>
  <c r="I141" i="5"/>
  <c r="J141" i="5" s="1"/>
  <c r="H143" i="5" l="1"/>
  <c r="J142" i="5"/>
  <c r="H144" i="5" l="1"/>
  <c r="I144" i="5" s="1"/>
  <c r="I143" i="5"/>
  <c r="J143" i="5" s="1"/>
  <c r="J144" i="5" l="1"/>
  <c r="H145" i="5"/>
  <c r="H146" i="5" l="1"/>
  <c r="I146" i="5" s="1"/>
  <c r="I145" i="5"/>
  <c r="J145" i="5" s="1"/>
  <c r="J146" i="5" l="1"/>
  <c r="H147" i="5"/>
  <c r="H148" i="5" l="1"/>
  <c r="I147" i="5"/>
  <c r="J147" i="5" s="1"/>
  <c r="H149" i="5" l="1"/>
  <c r="I148" i="5"/>
  <c r="J148" i="5" s="1"/>
  <c r="H150" i="5" l="1"/>
  <c r="I150" i="5" s="1"/>
  <c r="I149" i="5"/>
  <c r="J149" i="5" s="1"/>
  <c r="J150" i="5" l="1"/>
  <c r="H151" i="5"/>
  <c r="H152" i="5" l="1"/>
  <c r="I151" i="5"/>
  <c r="J151" i="5" s="1"/>
  <c r="H153" i="5" l="1"/>
  <c r="I152" i="5"/>
  <c r="J152" i="5" s="1"/>
  <c r="H154" i="5" l="1"/>
  <c r="I153" i="5"/>
  <c r="J153" i="5" s="1"/>
  <c r="H155" i="5" l="1"/>
  <c r="I154" i="5"/>
  <c r="J154" i="5" s="1"/>
  <c r="H156" i="5" l="1"/>
  <c r="I155" i="5"/>
  <c r="J155" i="5" s="1"/>
  <c r="H157" i="5" l="1"/>
  <c r="I156" i="5"/>
  <c r="J156" i="5" s="1"/>
  <c r="H158" i="5" l="1"/>
  <c r="I157" i="5"/>
  <c r="J157" i="5" s="1"/>
  <c r="H159" i="5" l="1"/>
  <c r="I158" i="5"/>
  <c r="J158" i="5" s="1"/>
  <c r="H160" i="5" l="1"/>
  <c r="I159" i="5"/>
  <c r="J159" i="5" s="1"/>
  <c r="H161" i="5" l="1"/>
  <c r="I161" i="5" s="1"/>
  <c r="I160" i="5"/>
  <c r="J160" i="5" s="1"/>
  <c r="J161" i="5" l="1"/>
  <c r="H162" i="5"/>
  <c r="H163" i="5" l="1"/>
  <c r="I162" i="5"/>
  <c r="J162" i="5" s="1"/>
  <c r="H164" i="5" l="1"/>
  <c r="I164" i="5" s="1"/>
  <c r="I163" i="5"/>
  <c r="J163" i="5" s="1"/>
  <c r="J164" i="5" l="1"/>
  <c r="H165" i="5"/>
  <c r="I165" i="5" s="1"/>
  <c r="J165" i="5" l="1"/>
  <c r="H166" i="5"/>
  <c r="H167" i="5" l="1"/>
  <c r="I167" i="5" s="1"/>
  <c r="I166" i="5"/>
  <c r="J166" i="5" s="1"/>
  <c r="H168" i="5" l="1"/>
  <c r="I168" i="5" s="1"/>
  <c r="J167" i="5"/>
  <c r="H169" i="5" l="1"/>
  <c r="J168" i="5"/>
  <c r="H170" i="5" l="1"/>
  <c r="I169" i="5"/>
  <c r="J169" i="5" s="1"/>
  <c r="H171" i="5" l="1"/>
  <c r="I170" i="5"/>
  <c r="J170" i="5" s="1"/>
  <c r="H172" i="5" l="1"/>
  <c r="I171" i="5"/>
  <c r="J171" i="5" s="1"/>
  <c r="H173" i="5" l="1"/>
  <c r="I172" i="5"/>
  <c r="J172" i="5" s="1"/>
  <c r="H174" i="5" l="1"/>
  <c r="I173" i="5"/>
  <c r="J173" i="5" s="1"/>
  <c r="H175" i="5" l="1"/>
  <c r="I174" i="5"/>
  <c r="J174" i="5" s="1"/>
  <c r="H176" i="5" l="1"/>
  <c r="I175" i="5"/>
  <c r="J175" i="5" s="1"/>
  <c r="H177" i="5" l="1"/>
  <c r="I176" i="5"/>
  <c r="J176" i="5" s="1"/>
  <c r="H178" i="5" l="1"/>
  <c r="I177" i="5"/>
  <c r="J177" i="5" s="1"/>
  <c r="H179" i="5" l="1"/>
  <c r="I178" i="5"/>
  <c r="J178" i="5" s="1"/>
  <c r="H180" i="5" l="1"/>
  <c r="I179" i="5"/>
  <c r="J179" i="5" s="1"/>
  <c r="H181" i="5" l="1"/>
  <c r="I180" i="5"/>
  <c r="J180" i="5" s="1"/>
  <c r="H182" i="5" l="1"/>
  <c r="I181" i="5"/>
  <c r="J181" i="5" s="1"/>
  <c r="H183" i="5" l="1"/>
  <c r="I182" i="5"/>
  <c r="J182" i="5" s="1"/>
  <c r="H184" i="5" l="1"/>
  <c r="I183" i="5"/>
  <c r="J183" i="5" s="1"/>
  <c r="H185" i="5" l="1"/>
  <c r="I184" i="5"/>
  <c r="J184" i="5" s="1"/>
  <c r="H186" i="5" l="1"/>
  <c r="I186" i="5" s="1"/>
  <c r="I185" i="5"/>
  <c r="J185" i="5" s="1"/>
  <c r="J186" i="5" l="1"/>
  <c r="H187" i="5"/>
  <c r="H188" i="5" l="1"/>
  <c r="I188" i="5" s="1"/>
  <c r="I187" i="5"/>
  <c r="J187" i="5" s="1"/>
  <c r="J188" i="5" l="1"/>
  <c r="H189" i="5"/>
  <c r="H190" i="5" l="1"/>
  <c r="I189" i="5"/>
  <c r="J189" i="5" s="1"/>
  <c r="H191" i="5" l="1"/>
  <c r="I191" i="5" s="1"/>
  <c r="I190" i="5"/>
  <c r="J190" i="5" s="1"/>
  <c r="J191" i="5" l="1"/>
  <c r="H192" i="5"/>
  <c r="H193" i="5" l="1"/>
  <c r="I192" i="5"/>
  <c r="J192" i="5" s="1"/>
  <c r="H194" i="5" l="1"/>
  <c r="I194" i="5" s="1"/>
  <c r="I193" i="5"/>
  <c r="J193" i="5" s="1"/>
  <c r="J194" i="5" l="1"/>
  <c r="H195" i="5"/>
  <c r="H196" i="5" l="1"/>
  <c r="I195" i="5"/>
  <c r="J195" i="5" s="1"/>
  <c r="H197" i="5" l="1"/>
  <c r="I197" i="5" s="1"/>
  <c r="I196" i="5"/>
  <c r="J196" i="5" s="1"/>
  <c r="H198" i="5" l="1"/>
  <c r="J197" i="5"/>
  <c r="H199" i="5" l="1"/>
  <c r="I198" i="5"/>
  <c r="J198" i="5" s="1"/>
  <c r="H200" i="5" l="1"/>
  <c r="I199" i="5"/>
  <c r="J199" i="5" s="1"/>
  <c r="H201" i="5" l="1"/>
  <c r="I201" i="5" s="1"/>
  <c r="I200" i="5"/>
  <c r="J200" i="5" s="1"/>
  <c r="J201" i="5" l="1"/>
  <c r="H202" i="5"/>
  <c r="H203" i="5" l="1"/>
  <c r="I202" i="5"/>
  <c r="J202" i="5" s="1"/>
  <c r="H204" i="5" l="1"/>
  <c r="I204" i="5" s="1"/>
  <c r="I203" i="5"/>
  <c r="J203" i="5" s="1"/>
  <c r="H205" i="5" l="1"/>
  <c r="J204" i="5"/>
  <c r="H206" i="5" l="1"/>
  <c r="I205" i="5"/>
  <c r="J205" i="5" s="1"/>
  <c r="H207" i="5" l="1"/>
  <c r="I206" i="5"/>
  <c r="J206" i="5" s="1"/>
  <c r="H208" i="5" l="1"/>
  <c r="I207" i="5"/>
  <c r="J207" i="5" s="1"/>
  <c r="H209" i="5" l="1"/>
  <c r="I208" i="5"/>
  <c r="J208" i="5" s="1"/>
  <c r="H210" i="5" l="1"/>
  <c r="I209" i="5"/>
  <c r="J209" i="5" s="1"/>
  <c r="H211" i="5" l="1"/>
  <c r="I210" i="5"/>
  <c r="J210" i="5" s="1"/>
  <c r="H212" i="5" l="1"/>
  <c r="I211" i="5"/>
  <c r="J211" i="5" s="1"/>
  <c r="H213" i="5" l="1"/>
  <c r="I213" i="5" s="1"/>
  <c r="I212" i="5"/>
  <c r="J212" i="5" s="1"/>
  <c r="J213" i="5" l="1"/>
  <c r="H214" i="5"/>
  <c r="H215" i="5" l="1"/>
  <c r="I214" i="5"/>
  <c r="J214" i="5" s="1"/>
  <c r="H216" i="5" l="1"/>
  <c r="I216" i="5" s="1"/>
  <c r="I215" i="5"/>
  <c r="J215" i="5" s="1"/>
  <c r="J216" i="5" l="1"/>
  <c r="H217" i="5"/>
  <c r="I217" i="5" s="1"/>
  <c r="J217" i="5" l="1"/>
  <c r="H218" i="5"/>
  <c r="H219" i="5" l="1"/>
  <c r="I218" i="5"/>
  <c r="J218" i="5" s="1"/>
  <c r="H220" i="5" l="1"/>
  <c r="I220" i="5" s="1"/>
  <c r="I219" i="5"/>
  <c r="J219" i="5" s="1"/>
  <c r="J220" i="5" l="1"/>
  <c r="H221" i="5"/>
  <c r="H222" i="5" l="1"/>
  <c r="I221" i="5"/>
  <c r="J221" i="5" s="1"/>
  <c r="H223" i="5" l="1"/>
  <c r="I222" i="5"/>
  <c r="J222" i="5" s="1"/>
  <c r="H224" i="5" l="1"/>
  <c r="I224" i="5" s="1"/>
  <c r="I223" i="5"/>
  <c r="J223" i="5" s="1"/>
  <c r="J224" i="5" l="1"/>
  <c r="H225" i="5"/>
  <c r="H226" i="5" l="1"/>
  <c r="I225" i="5"/>
  <c r="J225" i="5" s="1"/>
  <c r="H227" i="5" l="1"/>
  <c r="I227" i="5" s="1"/>
  <c r="I226" i="5"/>
  <c r="J226" i="5" s="1"/>
  <c r="J227" i="5" l="1"/>
  <c r="H228" i="5"/>
  <c r="I228" i="5" s="1"/>
  <c r="J228" i="5" l="1"/>
  <c r="H229" i="5"/>
  <c r="I229" i="5" s="1"/>
  <c r="H230" i="5" l="1"/>
  <c r="J229" i="5"/>
  <c r="H231" i="5" l="1"/>
  <c r="I231" i="5" s="1"/>
  <c r="I230" i="5"/>
  <c r="J230" i="5" s="1"/>
  <c r="J231" i="5" l="1"/>
  <c r="H232" i="5"/>
  <c r="H233" i="5" l="1"/>
  <c r="I232" i="5"/>
  <c r="J232" i="5" s="1"/>
  <c r="H234" i="5" l="1"/>
  <c r="I233" i="5"/>
  <c r="J233" i="5" s="1"/>
  <c r="H235" i="5" l="1"/>
  <c r="I235" i="5" s="1"/>
  <c r="I234" i="5"/>
  <c r="J234" i="5" s="1"/>
  <c r="J235" i="5" l="1"/>
  <c r="H236" i="5"/>
  <c r="I236" i="5" s="1"/>
  <c r="J236" i="5" l="1"/>
  <c r="H237" i="5"/>
  <c r="H238" i="5" l="1"/>
  <c r="I237" i="5"/>
  <c r="J237" i="5" s="1"/>
  <c r="H239" i="5" l="1"/>
  <c r="I238" i="5"/>
  <c r="J238" i="5" s="1"/>
  <c r="H240" i="5" l="1"/>
  <c r="I240" i="5" s="1"/>
  <c r="I239" i="5"/>
  <c r="J239" i="5" s="1"/>
  <c r="J240" i="5" l="1"/>
  <c r="H241" i="5"/>
  <c r="H242" i="5" l="1"/>
  <c r="I241" i="5"/>
  <c r="J241" i="5" s="1"/>
  <c r="H243" i="5" l="1"/>
  <c r="I242" i="5"/>
  <c r="J242" i="5" s="1"/>
  <c r="H244" i="5" l="1"/>
  <c r="I243" i="5"/>
  <c r="J243" i="5" s="1"/>
  <c r="H245" i="5" l="1"/>
  <c r="I245" i="5" s="1"/>
  <c r="I244" i="5"/>
  <c r="J244" i="5" s="1"/>
  <c r="J245" i="5" l="1"/>
  <c r="H246" i="5"/>
  <c r="H247" i="5" l="1"/>
  <c r="I247" i="5" s="1"/>
  <c r="I246" i="5"/>
  <c r="J246" i="5" s="1"/>
  <c r="H248" i="5" l="1"/>
  <c r="J247" i="5"/>
  <c r="H249" i="5" l="1"/>
  <c r="I248" i="5"/>
  <c r="J248" i="5" s="1"/>
  <c r="H250" i="5" l="1"/>
  <c r="I249" i="5"/>
  <c r="J249" i="5" s="1"/>
  <c r="H251" i="5" l="1"/>
  <c r="I250" i="5"/>
  <c r="J250" i="5" s="1"/>
  <c r="H252" i="5" l="1"/>
  <c r="I251" i="5"/>
  <c r="J251" i="5" s="1"/>
  <c r="H253" i="5" l="1"/>
  <c r="I252" i="5"/>
  <c r="J252" i="5" s="1"/>
  <c r="H254" i="5" l="1"/>
  <c r="I254" i="5" s="1"/>
  <c r="I253" i="5"/>
  <c r="J253" i="5" s="1"/>
  <c r="J254" i="5" l="1"/>
  <c r="H255" i="5"/>
  <c r="H256" i="5" l="1"/>
  <c r="I255" i="5"/>
  <c r="J255" i="5" s="1"/>
  <c r="H257" i="5" l="1"/>
  <c r="I256" i="5"/>
  <c r="J256" i="5" s="1"/>
  <c r="H258" i="5" l="1"/>
  <c r="I257" i="5"/>
  <c r="J257" i="5" s="1"/>
  <c r="H259" i="5" l="1"/>
  <c r="I258" i="5"/>
  <c r="J258" i="5" s="1"/>
  <c r="H260" i="5" l="1"/>
  <c r="I259" i="5"/>
  <c r="J259" i="5" s="1"/>
  <c r="H261" i="5" l="1"/>
  <c r="I261" i="5" s="1"/>
  <c r="I260" i="5"/>
  <c r="J260" i="5" s="1"/>
  <c r="J261" i="5" l="1"/>
  <c r="H262" i="5"/>
  <c r="I262" i="5" s="1"/>
  <c r="J262" i="5" l="1"/>
  <c r="H263" i="5"/>
  <c r="H264" i="5" l="1"/>
  <c r="I264" i="5" s="1"/>
  <c r="I263" i="5"/>
  <c r="J263" i="5" s="1"/>
  <c r="H265" i="5" l="1"/>
  <c r="I265" i="5" s="1"/>
  <c r="J264" i="5"/>
  <c r="H266" i="5" l="1"/>
  <c r="I266" i="5" s="1"/>
  <c r="J265" i="5"/>
  <c r="H267" i="5" l="1"/>
  <c r="J266" i="5"/>
  <c r="H268" i="5" l="1"/>
  <c r="I267" i="5"/>
  <c r="J267" i="5" s="1"/>
  <c r="H269" i="5" l="1"/>
  <c r="I268" i="5"/>
  <c r="J268" i="5" s="1"/>
  <c r="H270" i="5" l="1"/>
  <c r="I270" i="5" s="1"/>
  <c r="I269" i="5"/>
  <c r="J269" i="5" s="1"/>
  <c r="J270" i="5" l="1"/>
  <c r="H271" i="5"/>
  <c r="H272" i="5" l="1"/>
  <c r="I271" i="5"/>
  <c r="J271" i="5" s="1"/>
  <c r="H273" i="5" l="1"/>
  <c r="I272" i="5"/>
  <c r="J272" i="5" s="1"/>
  <c r="H274" i="5" l="1"/>
  <c r="I274" i="5" s="1"/>
  <c r="I273" i="5"/>
  <c r="J273" i="5" s="1"/>
  <c r="J274" i="5" l="1"/>
  <c r="H275" i="5"/>
  <c r="H276" i="5" l="1"/>
  <c r="I275" i="5"/>
  <c r="J275" i="5" s="1"/>
  <c r="H277" i="5" l="1"/>
  <c r="I276" i="5"/>
  <c r="J276" i="5" s="1"/>
  <c r="H278" i="5" l="1"/>
  <c r="I277" i="5"/>
  <c r="J277" i="5" s="1"/>
  <c r="H279" i="5" l="1"/>
  <c r="I279" i="5" s="1"/>
  <c r="I278" i="5"/>
  <c r="J278" i="5" s="1"/>
  <c r="J279" i="5" l="1"/>
  <c r="H280" i="5"/>
  <c r="I280" i="5" s="1"/>
  <c r="J280" i="5" l="1"/>
  <c r="H281" i="5"/>
  <c r="H282" i="5" l="1"/>
  <c r="I281" i="5"/>
  <c r="J281" i="5" s="1"/>
  <c r="H283" i="5" l="1"/>
  <c r="I283" i="5" s="1"/>
  <c r="I282" i="5"/>
  <c r="J282" i="5" s="1"/>
  <c r="J283" i="5" l="1"/>
  <c r="H284" i="5"/>
  <c r="H285" i="5" l="1"/>
  <c r="I284" i="5"/>
  <c r="J284" i="5" s="1"/>
  <c r="H286" i="5" l="1"/>
  <c r="I286" i="5" s="1"/>
  <c r="I285" i="5"/>
  <c r="J285" i="5" s="1"/>
  <c r="J286" i="5" l="1"/>
  <c r="H287" i="5"/>
  <c r="H288" i="5" l="1"/>
  <c r="I287" i="5"/>
  <c r="J287" i="5" s="1"/>
  <c r="H289" i="5" l="1"/>
  <c r="I289" i="5" s="1"/>
  <c r="I288" i="5"/>
  <c r="J288" i="5" s="1"/>
  <c r="J289" i="5" l="1"/>
  <c r="H290" i="5"/>
  <c r="H291" i="5" l="1"/>
  <c r="I290" i="5"/>
  <c r="J290" i="5" s="1"/>
  <c r="H292" i="5" l="1"/>
  <c r="I291" i="5"/>
  <c r="J291" i="5" s="1"/>
  <c r="H293" i="5" l="1"/>
  <c r="I293" i="5" s="1"/>
  <c r="I292" i="5"/>
  <c r="J292" i="5" s="1"/>
  <c r="J293" i="5" l="1"/>
  <c r="H294" i="5"/>
  <c r="H295" i="5" l="1"/>
  <c r="I294" i="5"/>
  <c r="J294" i="5" s="1"/>
  <c r="H296" i="5" l="1"/>
  <c r="I296" i="5" s="1"/>
  <c r="I295" i="5"/>
  <c r="J295" i="5" s="1"/>
  <c r="J296" i="5" l="1"/>
  <c r="H297" i="5"/>
  <c r="H298" i="5" l="1"/>
  <c r="I297" i="5"/>
  <c r="J297" i="5" s="1"/>
  <c r="H299" i="5" l="1"/>
  <c r="I298" i="5"/>
  <c r="J298" i="5" s="1"/>
  <c r="H300" i="5" l="1"/>
  <c r="I299" i="5"/>
  <c r="J299" i="5" s="1"/>
  <c r="H301" i="5" l="1"/>
  <c r="I301" i="5" s="1"/>
  <c r="I300" i="5"/>
  <c r="J300" i="5" s="1"/>
  <c r="J301" i="5" l="1"/>
  <c r="H302" i="5"/>
  <c r="H303" i="5" l="1"/>
  <c r="I302" i="5"/>
  <c r="J302" i="5" s="1"/>
  <c r="H304" i="5" l="1"/>
  <c r="I303" i="5"/>
  <c r="J303" i="5" s="1"/>
  <c r="H305" i="5" l="1"/>
  <c r="I304" i="5"/>
  <c r="J304" i="5" s="1"/>
  <c r="H306" i="5" l="1"/>
  <c r="I306" i="5" s="1"/>
  <c r="I305" i="5"/>
  <c r="J305" i="5" s="1"/>
  <c r="J306" i="5" l="1"/>
  <c r="H307" i="5"/>
  <c r="I307" i="5" s="1"/>
  <c r="J307" i="5" l="1"/>
  <c r="H308" i="5"/>
  <c r="H309" i="5" l="1"/>
  <c r="I308" i="5"/>
  <c r="J308" i="5" s="1"/>
  <c r="H310" i="5" l="1"/>
  <c r="I309" i="5"/>
  <c r="J309" i="5" s="1"/>
  <c r="H311" i="5" l="1"/>
  <c r="I310" i="5"/>
  <c r="J310" i="5" s="1"/>
  <c r="H312" i="5" l="1"/>
  <c r="I311" i="5"/>
  <c r="J311" i="5" s="1"/>
  <c r="H313" i="5" l="1"/>
  <c r="I312" i="5"/>
  <c r="J312" i="5" s="1"/>
  <c r="H314" i="5" l="1"/>
  <c r="I313" i="5"/>
  <c r="J313" i="5" s="1"/>
  <c r="H315" i="5" l="1"/>
  <c r="I315" i="5" s="1"/>
  <c r="I314" i="5"/>
  <c r="J314" i="5" s="1"/>
  <c r="J315" i="5" l="1"/>
  <c r="H316" i="5"/>
  <c r="H317" i="5" l="1"/>
  <c r="I317" i="5" s="1"/>
  <c r="I316" i="5"/>
  <c r="J316" i="5" s="1"/>
  <c r="J317" i="5" l="1"/>
  <c r="H318" i="5"/>
  <c r="H319" i="5" l="1"/>
  <c r="I318" i="5"/>
  <c r="J318" i="5" s="1"/>
  <c r="H320" i="5" l="1"/>
  <c r="I320" i="5" s="1"/>
  <c r="I319" i="5"/>
  <c r="J319" i="5" s="1"/>
  <c r="J320" i="5" l="1"/>
  <c r="H321" i="5"/>
  <c r="I321" i="5" s="1"/>
  <c r="J321" i="5" l="1"/>
  <c r="H322" i="5"/>
  <c r="I322" i="5" s="1"/>
  <c r="J322" i="5" l="1"/>
  <c r="H323" i="5"/>
  <c r="H324" i="5" l="1"/>
  <c r="I323" i="5"/>
  <c r="J323" i="5" s="1"/>
  <c r="H325" i="5" l="1"/>
  <c r="I325" i="5" s="1"/>
  <c r="I324" i="5"/>
  <c r="J324" i="5" s="1"/>
  <c r="J325" i="5" l="1"/>
  <c r="H326" i="5"/>
  <c r="H327" i="5" l="1"/>
  <c r="I326" i="5"/>
  <c r="J326" i="5" s="1"/>
  <c r="H328" i="5" l="1"/>
  <c r="I328" i="5" s="1"/>
  <c r="I327" i="5"/>
  <c r="J327" i="5" s="1"/>
  <c r="J328" i="5" l="1"/>
  <c r="H329" i="5"/>
  <c r="H330" i="5" l="1"/>
  <c r="I329" i="5"/>
  <c r="J329" i="5" s="1"/>
  <c r="H331" i="5" l="1"/>
  <c r="I330" i="5"/>
  <c r="J330" i="5" s="1"/>
  <c r="H332" i="5" l="1"/>
  <c r="I331" i="5"/>
  <c r="J331" i="5" s="1"/>
  <c r="H333" i="5" l="1"/>
  <c r="I332" i="5"/>
  <c r="J332" i="5" s="1"/>
  <c r="H334" i="5" l="1"/>
  <c r="I334" i="5" s="1"/>
  <c r="I333" i="5"/>
  <c r="J333" i="5" s="1"/>
  <c r="J334" i="5" l="1"/>
  <c r="H335" i="5"/>
  <c r="H336" i="5" l="1"/>
  <c r="I336" i="5" s="1"/>
  <c r="I335" i="5"/>
  <c r="J335" i="5" s="1"/>
  <c r="J336" i="5" l="1"/>
  <c r="H337" i="5"/>
  <c r="H338" i="5" l="1"/>
  <c r="I337" i="5"/>
  <c r="J337" i="5" s="1"/>
  <c r="H339" i="5" l="1"/>
  <c r="I338" i="5"/>
  <c r="J338" i="5" s="1"/>
  <c r="H340" i="5" l="1"/>
  <c r="I339" i="5"/>
  <c r="J339" i="5" s="1"/>
  <c r="H341" i="5" l="1"/>
  <c r="I341" i="5" s="1"/>
  <c r="I340" i="5"/>
  <c r="J340" i="5" s="1"/>
  <c r="J341" i="5" l="1"/>
  <c r="H342" i="5"/>
  <c r="I342" i="5" s="1"/>
  <c r="J342" i="5" l="1"/>
  <c r="H343" i="5"/>
  <c r="H344" i="5" l="1"/>
  <c r="I344" i="5" s="1"/>
  <c r="I343" i="5"/>
  <c r="J343" i="5" s="1"/>
  <c r="J344" i="5" l="1"/>
  <c r="H345" i="5"/>
  <c r="H346" i="5" l="1"/>
  <c r="I345" i="5"/>
  <c r="J345" i="5" s="1"/>
  <c r="H347" i="5" l="1"/>
  <c r="I347" i="5" s="1"/>
  <c r="I346" i="5"/>
  <c r="J346" i="5" s="1"/>
  <c r="H348" i="5" l="1"/>
  <c r="I348" i="5" s="1"/>
  <c r="J347" i="5"/>
  <c r="H349" i="5" l="1"/>
  <c r="J348" i="5"/>
  <c r="H350" i="5" l="1"/>
  <c r="I350" i="5" s="1"/>
  <c r="I349" i="5"/>
  <c r="J349" i="5" s="1"/>
  <c r="J350" i="5" l="1"/>
  <c r="H351" i="5"/>
  <c r="H352" i="5" l="1"/>
  <c r="I352" i="5" s="1"/>
  <c r="I351" i="5"/>
  <c r="J351" i="5" s="1"/>
  <c r="J352" i="5" l="1"/>
  <c r="H353" i="5"/>
  <c r="I353" i="5" s="1"/>
  <c r="H354" i="5" l="1"/>
  <c r="J353" i="5"/>
  <c r="H355" i="5" l="1"/>
  <c r="I354" i="5"/>
  <c r="J354" i="5" s="1"/>
  <c r="H356" i="5" l="1"/>
  <c r="I356" i="5" s="1"/>
  <c r="I355" i="5"/>
  <c r="J355" i="5" s="1"/>
  <c r="J356" i="5" l="1"/>
  <c r="H357" i="5"/>
  <c r="H358" i="5" l="1"/>
  <c r="I358" i="5" s="1"/>
  <c r="I357" i="5"/>
  <c r="J357" i="5" s="1"/>
  <c r="H359" i="5" l="1"/>
  <c r="J358" i="5"/>
  <c r="H360" i="5" l="1"/>
  <c r="I360" i="5" s="1"/>
  <c r="I359" i="5"/>
  <c r="J359" i="5" s="1"/>
  <c r="J360" i="5" l="1"/>
  <c r="H361" i="5"/>
  <c r="I361" i="5" s="1"/>
  <c r="J361" i="5" l="1"/>
  <c r="H362" i="5"/>
  <c r="H363" i="5" l="1"/>
  <c r="I362" i="5"/>
  <c r="J362" i="5" s="1"/>
  <c r="H364" i="5" l="1"/>
  <c r="I363" i="5"/>
  <c r="J363" i="5" s="1"/>
  <c r="H365" i="5" l="1"/>
  <c r="I365" i="5" s="1"/>
  <c r="I364" i="5"/>
  <c r="J364" i="5" s="1"/>
  <c r="J365" i="5" l="1"/>
  <c r="H366" i="5"/>
  <c r="I366" i="5" s="1"/>
  <c r="J366" i="5" l="1"/>
  <c r="H367" i="5"/>
  <c r="I367" i="5" s="1"/>
  <c r="J367" i="5" l="1"/>
  <c r="H368" i="5"/>
  <c r="H369" i="5" l="1"/>
  <c r="I368" i="5"/>
  <c r="J368" i="5" s="1"/>
  <c r="H370" i="5" l="1"/>
  <c r="I369" i="5"/>
  <c r="J369" i="5" s="1"/>
  <c r="H371" i="5" l="1"/>
  <c r="I370" i="5"/>
  <c r="J370" i="5" s="1"/>
  <c r="H372" i="5" l="1"/>
  <c r="I371" i="5"/>
  <c r="J371" i="5" s="1"/>
  <c r="H373" i="5" l="1"/>
  <c r="I373" i="5" s="1"/>
  <c r="I372" i="5"/>
  <c r="J372" i="5" s="1"/>
  <c r="J373" i="5" l="1"/>
  <c r="H374" i="5"/>
  <c r="H375" i="5" l="1"/>
  <c r="I375" i="5" s="1"/>
  <c r="I374" i="5"/>
  <c r="J374" i="5" s="1"/>
  <c r="H376" i="5" l="1"/>
  <c r="J375" i="5"/>
  <c r="H377" i="5" l="1"/>
  <c r="I377" i="5" s="1"/>
  <c r="I376" i="5"/>
  <c r="J376" i="5" s="1"/>
  <c r="J377" i="5" l="1"/>
  <c r="H378" i="5"/>
  <c r="H379" i="5" l="1"/>
  <c r="I378" i="5"/>
  <c r="J378" i="5" s="1"/>
  <c r="H380" i="5" l="1"/>
  <c r="I379" i="5"/>
  <c r="J379" i="5" s="1"/>
  <c r="H381" i="5" l="1"/>
  <c r="I380" i="5"/>
  <c r="J380" i="5" s="1"/>
  <c r="H382" i="5" l="1"/>
  <c r="I381" i="5"/>
  <c r="J381" i="5" s="1"/>
  <c r="H383" i="5" l="1"/>
  <c r="I382" i="5"/>
  <c r="J382" i="5" s="1"/>
  <c r="H384" i="5" l="1"/>
  <c r="I383" i="5"/>
  <c r="J383" i="5" s="1"/>
  <c r="H385" i="5" l="1"/>
  <c r="I384" i="5"/>
  <c r="J384" i="5" s="1"/>
  <c r="H386" i="5" l="1"/>
  <c r="I386" i="5" s="1"/>
  <c r="I385" i="5"/>
  <c r="J385" i="5" s="1"/>
  <c r="J386" i="5" l="1"/>
  <c r="H387" i="5"/>
  <c r="H388" i="5" l="1"/>
  <c r="I387" i="5"/>
  <c r="J387" i="5" s="1"/>
  <c r="H389" i="5" l="1"/>
  <c r="I389" i="5" s="1"/>
  <c r="I388" i="5"/>
  <c r="J388" i="5" s="1"/>
  <c r="J389" i="5" l="1"/>
  <c r="H390" i="5"/>
  <c r="H391" i="5" l="1"/>
  <c r="I390" i="5"/>
  <c r="J390" i="5" s="1"/>
  <c r="H392" i="5" l="1"/>
  <c r="I391" i="5"/>
  <c r="J391" i="5" s="1"/>
  <c r="H393" i="5" l="1"/>
  <c r="I392" i="5"/>
  <c r="J392" i="5" s="1"/>
  <c r="H394" i="5" l="1"/>
  <c r="I393" i="5"/>
  <c r="J393" i="5" s="1"/>
  <c r="H395" i="5" l="1"/>
  <c r="I394" i="5"/>
  <c r="J394" i="5" s="1"/>
  <c r="H396" i="5" l="1"/>
  <c r="I395" i="5"/>
  <c r="J395" i="5" s="1"/>
  <c r="H397" i="5" l="1"/>
  <c r="I396" i="5"/>
  <c r="J396" i="5" s="1"/>
  <c r="H398" i="5" l="1"/>
  <c r="I397" i="5"/>
  <c r="J397" i="5" s="1"/>
  <c r="H399" i="5" l="1"/>
  <c r="I398" i="5"/>
  <c r="J398" i="5" s="1"/>
  <c r="H400" i="5" l="1"/>
  <c r="I399" i="5"/>
  <c r="J399" i="5" s="1"/>
  <c r="H401" i="5" l="1"/>
  <c r="I401" i="5" s="1"/>
  <c r="I400" i="5"/>
  <c r="J400" i="5" s="1"/>
  <c r="J401" i="5" l="1"/>
  <c r="H402" i="5"/>
  <c r="H403" i="5" l="1"/>
  <c r="I402" i="5"/>
  <c r="J402" i="5" s="1"/>
  <c r="H404" i="5" l="1"/>
  <c r="I403" i="5"/>
  <c r="J403" i="5" s="1"/>
  <c r="H405" i="5" l="1"/>
  <c r="I404" i="5"/>
  <c r="J404" i="5" s="1"/>
  <c r="H406" i="5" l="1"/>
  <c r="I405" i="5"/>
  <c r="J405" i="5" s="1"/>
  <c r="H407" i="5" l="1"/>
  <c r="I406" i="5"/>
  <c r="J406" i="5" s="1"/>
  <c r="H408" i="5" l="1"/>
  <c r="I407" i="5"/>
  <c r="J407" i="5" s="1"/>
  <c r="H409" i="5" l="1"/>
  <c r="I408" i="5"/>
  <c r="J408" i="5" s="1"/>
  <c r="H410" i="5" l="1"/>
  <c r="I409" i="5"/>
  <c r="J409" i="5" s="1"/>
  <c r="H411" i="5" l="1"/>
  <c r="I411" i="5" s="1"/>
  <c r="I410" i="5"/>
  <c r="J410" i="5" s="1"/>
  <c r="J411" i="5" l="1"/>
  <c r="H412" i="5"/>
  <c r="H413" i="5" l="1"/>
  <c r="I412" i="5"/>
  <c r="J412" i="5" s="1"/>
  <c r="H414" i="5" l="1"/>
  <c r="I413" i="5"/>
  <c r="J413" i="5" s="1"/>
  <c r="H415" i="5" l="1"/>
  <c r="I415" i="5" s="1"/>
  <c r="I414" i="5"/>
  <c r="J414" i="5" s="1"/>
  <c r="J415" i="5" l="1"/>
  <c r="H416" i="5"/>
  <c r="H417" i="5" l="1"/>
  <c r="I417" i="5" s="1"/>
  <c r="I416" i="5"/>
  <c r="J416" i="5" s="1"/>
  <c r="J417" i="5" l="1"/>
  <c r="H418" i="5"/>
  <c r="H419" i="5" l="1"/>
  <c r="I419" i="5" s="1"/>
  <c r="I418" i="5"/>
  <c r="J418" i="5" s="1"/>
  <c r="J419" i="5" l="1"/>
  <c r="H420" i="5"/>
  <c r="H421" i="5" l="1"/>
  <c r="I421" i="5" s="1"/>
  <c r="I420" i="5"/>
  <c r="J420" i="5" s="1"/>
  <c r="J421" i="5" l="1"/>
  <c r="H422" i="5"/>
  <c r="H423" i="5" l="1"/>
  <c r="I422" i="5"/>
  <c r="J422" i="5" s="1"/>
  <c r="H424" i="5" l="1"/>
  <c r="I423" i="5"/>
  <c r="J423" i="5" s="1"/>
  <c r="H425" i="5" l="1"/>
  <c r="I424" i="5"/>
  <c r="J424" i="5" s="1"/>
  <c r="H426" i="5" l="1"/>
  <c r="I425" i="5"/>
  <c r="J425" i="5" s="1"/>
  <c r="H427" i="5" l="1"/>
  <c r="I426" i="5"/>
  <c r="J426" i="5" s="1"/>
  <c r="H428" i="5" l="1"/>
  <c r="I428" i="5" s="1"/>
  <c r="I427" i="5"/>
  <c r="J427" i="5" s="1"/>
  <c r="J428" i="5" l="1"/>
  <c r="H429" i="5"/>
  <c r="I429" i="5" s="1"/>
  <c r="J429" i="5" l="1"/>
  <c r="H430" i="5"/>
  <c r="H431" i="5" l="1"/>
  <c r="I430" i="5"/>
  <c r="J430" i="5" s="1"/>
  <c r="H432" i="5" l="1"/>
  <c r="I431" i="5"/>
  <c r="J431" i="5" s="1"/>
  <c r="H433" i="5" l="1"/>
  <c r="I432" i="5"/>
  <c r="J432" i="5" s="1"/>
  <c r="H434" i="5" l="1"/>
  <c r="I433" i="5"/>
  <c r="J433" i="5" s="1"/>
  <c r="H435" i="5" l="1"/>
  <c r="I434" i="5"/>
  <c r="J434" i="5" s="1"/>
  <c r="H436" i="5" l="1"/>
  <c r="I435" i="5"/>
  <c r="J435" i="5" s="1"/>
  <c r="H437" i="5" l="1"/>
  <c r="I437" i="5" s="1"/>
  <c r="I436" i="5"/>
  <c r="J436" i="5" s="1"/>
  <c r="J437" i="5" l="1"/>
  <c r="H438" i="5"/>
  <c r="H439" i="5" l="1"/>
  <c r="I439" i="5" s="1"/>
  <c r="I438" i="5"/>
  <c r="J438" i="5" s="1"/>
  <c r="J439" i="5" l="1"/>
  <c r="H440" i="5"/>
  <c r="I440" i="5" s="1"/>
  <c r="J440" i="5" l="1"/>
  <c r="H441" i="5"/>
  <c r="H442" i="5" l="1"/>
  <c r="I442" i="5" s="1"/>
  <c r="I441" i="5"/>
  <c r="J441" i="5" s="1"/>
  <c r="H443" i="5" l="1"/>
  <c r="J442" i="5"/>
  <c r="H444" i="5" l="1"/>
  <c r="I443" i="5"/>
  <c r="J443" i="5" s="1"/>
  <c r="H445" i="5" l="1"/>
  <c r="I444" i="5"/>
  <c r="J444" i="5" s="1"/>
  <c r="H446" i="5" l="1"/>
  <c r="I445" i="5"/>
  <c r="J445" i="5" s="1"/>
  <c r="H447" i="5" l="1"/>
  <c r="I447" i="5" s="1"/>
  <c r="I446" i="5"/>
  <c r="J446" i="5" s="1"/>
  <c r="J447" i="5" l="1"/>
  <c r="H448" i="5"/>
  <c r="I448" i="5" s="1"/>
  <c r="J448" i="5" l="1"/>
  <c r="H449" i="5"/>
  <c r="H450" i="5" l="1"/>
  <c r="I449" i="5"/>
  <c r="J449" i="5" s="1"/>
  <c r="H451" i="5" l="1"/>
  <c r="I450" i="5"/>
  <c r="J450" i="5" s="1"/>
  <c r="H452" i="5" l="1"/>
  <c r="I451" i="5"/>
  <c r="J451" i="5" s="1"/>
  <c r="H453" i="5" l="1"/>
  <c r="I452" i="5"/>
  <c r="J452" i="5" s="1"/>
  <c r="H454" i="5" l="1"/>
  <c r="I454" i="5" s="1"/>
  <c r="I453" i="5"/>
  <c r="J453" i="5" s="1"/>
  <c r="J454" i="5" l="1"/>
  <c r="H455" i="5"/>
  <c r="H456" i="5" l="1"/>
  <c r="I456" i="5" s="1"/>
  <c r="I455" i="5"/>
  <c r="J455" i="5" s="1"/>
  <c r="H457" i="5" l="1"/>
  <c r="I457" i="5" s="1"/>
  <c r="J456" i="5"/>
  <c r="H458" i="5" l="1"/>
  <c r="I458" i="5" s="1"/>
  <c r="J457" i="5"/>
  <c r="H459" i="5" l="1"/>
  <c r="J458" i="5"/>
  <c r="H460" i="5" l="1"/>
  <c r="I460" i="5" s="1"/>
  <c r="I459" i="5"/>
  <c r="J459" i="5" s="1"/>
  <c r="J460" i="5" l="1"/>
  <c r="H461" i="5"/>
  <c r="I461" i="5" s="1"/>
  <c r="J461" i="5" l="1"/>
  <c r="H462" i="5"/>
  <c r="H463" i="5" l="1"/>
  <c r="I462" i="5"/>
  <c r="J462" i="5" s="1"/>
  <c r="H464" i="5" l="1"/>
  <c r="I463" i="5"/>
  <c r="J463" i="5" s="1"/>
  <c r="H465" i="5" l="1"/>
  <c r="I464" i="5"/>
  <c r="J464" i="5" s="1"/>
  <c r="H466" i="5" l="1"/>
  <c r="I465" i="5"/>
  <c r="J465" i="5" s="1"/>
  <c r="H467" i="5" l="1"/>
  <c r="I467" i="5" s="1"/>
  <c r="I466" i="5"/>
  <c r="J466" i="5" s="1"/>
  <c r="J467" i="5" l="1"/>
  <c r="H468" i="5"/>
  <c r="H469" i="5" l="1"/>
  <c r="I468" i="5"/>
  <c r="J468" i="5" s="1"/>
  <c r="H470" i="5" l="1"/>
  <c r="I470" i="5" s="1"/>
  <c r="I469" i="5"/>
  <c r="J469" i="5" s="1"/>
  <c r="J470" i="5" l="1"/>
  <c r="H471" i="5"/>
  <c r="H472" i="5" l="1"/>
  <c r="I471" i="5"/>
  <c r="J471" i="5" s="1"/>
  <c r="H473" i="5" l="1"/>
  <c r="I472" i="5"/>
  <c r="J472" i="5" s="1"/>
  <c r="H474" i="5" l="1"/>
  <c r="I474" i="5" s="1"/>
  <c r="I473" i="5"/>
  <c r="J473" i="5" s="1"/>
  <c r="J474" i="5" l="1"/>
  <c r="H475" i="5"/>
  <c r="H476" i="5" l="1"/>
  <c r="I475" i="5"/>
  <c r="J475" i="5" s="1"/>
  <c r="H477" i="5" l="1"/>
  <c r="I477" i="5" s="1"/>
  <c r="I476" i="5"/>
  <c r="J476" i="5" s="1"/>
  <c r="J477" i="5" l="1"/>
  <c r="H478" i="5"/>
  <c r="H479" i="5" l="1"/>
  <c r="I478" i="5"/>
  <c r="J478" i="5" s="1"/>
  <c r="H480" i="5" l="1"/>
  <c r="I480" i="5" s="1"/>
  <c r="I479" i="5"/>
  <c r="J479" i="5" s="1"/>
  <c r="H481" i="5" l="1"/>
  <c r="J480" i="5"/>
  <c r="H482" i="5" l="1"/>
  <c r="I481" i="5"/>
  <c r="J481" i="5" s="1"/>
  <c r="H483" i="5" l="1"/>
  <c r="I482" i="5"/>
  <c r="J482" i="5" s="1"/>
  <c r="H484" i="5" l="1"/>
  <c r="I484" i="5" s="1"/>
  <c r="I483" i="5"/>
  <c r="J483" i="5" s="1"/>
  <c r="J484" i="5" l="1"/>
  <c r="H485" i="5"/>
  <c r="H486" i="5" l="1"/>
  <c r="I486" i="5" s="1"/>
  <c r="I485" i="5"/>
  <c r="J485" i="5" s="1"/>
  <c r="J486" i="5" l="1"/>
  <c r="H487" i="5"/>
  <c r="H488" i="5" l="1"/>
  <c r="I488" i="5" s="1"/>
  <c r="I487" i="5"/>
  <c r="J487" i="5" s="1"/>
  <c r="J488" i="5" l="1"/>
  <c r="H489" i="5"/>
  <c r="H490" i="5" l="1"/>
  <c r="I490" i="5" s="1"/>
  <c r="I489" i="5"/>
  <c r="J489" i="5" s="1"/>
  <c r="J490" i="5" l="1"/>
  <c r="H491" i="5"/>
  <c r="H492" i="5" l="1"/>
  <c r="I491" i="5"/>
  <c r="J491" i="5" s="1"/>
  <c r="H493" i="5" l="1"/>
  <c r="I492" i="5"/>
  <c r="J492" i="5" s="1"/>
  <c r="H494" i="5" l="1"/>
  <c r="I494" i="5" s="1"/>
  <c r="I493" i="5"/>
  <c r="J493" i="5" s="1"/>
  <c r="J494" i="5" l="1"/>
  <c r="H495" i="5"/>
  <c r="H496" i="5" l="1"/>
  <c r="I495" i="5"/>
  <c r="J495" i="5" s="1"/>
  <c r="H497" i="5" l="1"/>
  <c r="I497" i="5" s="1"/>
  <c r="I496" i="5"/>
  <c r="J496" i="5" s="1"/>
  <c r="J497" i="5" l="1"/>
  <c r="H498" i="5"/>
  <c r="H499" i="5" l="1"/>
  <c r="I498" i="5"/>
  <c r="J498" i="5" s="1"/>
  <c r="H500" i="5" l="1"/>
  <c r="I499" i="5"/>
  <c r="J499" i="5" s="1"/>
  <c r="H501" i="5" l="1"/>
  <c r="I500" i="5"/>
  <c r="J500" i="5" s="1"/>
  <c r="H502" i="5" l="1"/>
  <c r="I501" i="5"/>
  <c r="J501" i="5" s="1"/>
  <c r="H503" i="5" l="1"/>
  <c r="I502" i="5"/>
  <c r="J502" i="5" s="1"/>
  <c r="H504" i="5" l="1"/>
  <c r="I504" i="5" s="1"/>
  <c r="I503" i="5"/>
  <c r="J503" i="5" s="1"/>
  <c r="J504" i="5" l="1"/>
  <c r="H505" i="5"/>
  <c r="H506" i="5" l="1"/>
  <c r="I505" i="5"/>
  <c r="J505" i="5" s="1"/>
  <c r="H507" i="5" l="1"/>
  <c r="I506" i="5"/>
  <c r="J506" i="5" s="1"/>
  <c r="H508" i="5" l="1"/>
  <c r="I507" i="5"/>
  <c r="J507" i="5" s="1"/>
  <c r="H509" i="5" l="1"/>
  <c r="I508" i="5"/>
  <c r="J508" i="5" s="1"/>
  <c r="H510" i="5" l="1"/>
  <c r="I510" i="5" s="1"/>
  <c r="I509" i="5"/>
  <c r="J509" i="5" s="1"/>
  <c r="J510" i="5" l="1"/>
  <c r="H511" i="5"/>
  <c r="H512" i="5" l="1"/>
  <c r="I511" i="5"/>
  <c r="J511" i="5" s="1"/>
  <c r="H513" i="5" l="1"/>
  <c r="I513" i="5" s="1"/>
  <c r="I512" i="5"/>
  <c r="J512" i="5" s="1"/>
  <c r="J513" i="5" l="1"/>
  <c r="H514" i="5"/>
  <c r="H515" i="5" l="1"/>
  <c r="I515" i="5" s="1"/>
  <c r="I514" i="5"/>
  <c r="J514" i="5" s="1"/>
  <c r="J515" i="5" l="1"/>
  <c r="H516" i="5"/>
  <c r="H517" i="5" l="1"/>
  <c r="I516" i="5"/>
  <c r="J516" i="5" s="1"/>
  <c r="H518" i="5" l="1"/>
  <c r="I518" i="5" s="1"/>
  <c r="I517" i="5"/>
  <c r="J517" i="5" s="1"/>
  <c r="I9" i="5" l="1"/>
  <c r="J518" i="5"/>
</calcChain>
</file>

<file path=xl/sharedStrings.xml><?xml version="1.0" encoding="utf-8"?>
<sst xmlns="http://schemas.openxmlformats.org/spreadsheetml/2006/main" count="67" uniqueCount="47">
  <si>
    <t>Month</t>
  </si>
  <si>
    <t>Volume</t>
  </si>
  <si>
    <t>Qi</t>
  </si>
  <si>
    <t>Di</t>
  </si>
  <si>
    <t>b</t>
  </si>
  <si>
    <t>Q at t</t>
  </si>
  <si>
    <t>Np</t>
  </si>
  <si>
    <t>vol/day</t>
  </si>
  <si>
    <t>Residuals</t>
  </si>
  <si>
    <t>Objective</t>
  </si>
  <si>
    <t>Decline</t>
  </si>
  <si>
    <t>Minimum Decline Rate:</t>
  </si>
  <si>
    <t>From DCA Equation</t>
  </si>
  <si>
    <t>After Imposing Minimum Decline Rate</t>
  </si>
  <si>
    <t>b-value</t>
  </si>
  <si>
    <t>DCA Forecast From Regression Fit</t>
  </si>
  <si>
    <t>Decline Curve Analysis - Least Squares Fitting</t>
  </si>
  <si>
    <t>EUR:</t>
  </si>
  <si>
    <t>/year (Nominal rate)</t>
  </si>
  <si>
    <t>/year (Nominal Rate)</t>
  </si>
  <si>
    <t>/year (nominal)</t>
  </si>
  <si>
    <t>q at t</t>
  </si>
  <si>
    <t>q</t>
  </si>
  <si>
    <t>(t)</t>
  </si>
  <si>
    <t>Nominal</t>
  </si>
  <si>
    <t>/year</t>
  </si>
  <si>
    <t>Imposed</t>
  </si>
  <si>
    <t>Nom. Decl.</t>
  </si>
  <si>
    <t>Weight</t>
  </si>
  <si>
    <t>Cumulative</t>
  </si>
  <si>
    <t>Input Production Data</t>
  </si>
  <si>
    <t>Computed From Regression</t>
  </si>
  <si>
    <t>Monthly</t>
  </si>
  <si>
    <t>Function</t>
  </si>
  <si>
    <t>Cum</t>
  </si>
  <si>
    <t>Residual Type:</t>
  </si>
  <si>
    <t>Type of Residual:</t>
  </si>
  <si>
    <t>Percentage of Actual</t>
  </si>
  <si>
    <t>Value Diff Squared</t>
  </si>
  <si>
    <t>Objective Function Choice:</t>
  </si>
  <si>
    <t>Monthly Residuals</t>
  </si>
  <si>
    <t>Cum residuals</t>
  </si>
  <si>
    <t>Both (Avg Monthly &amp; Cum)</t>
  </si>
  <si>
    <t>Objective Function:</t>
  </si>
  <si>
    <t>DCA</t>
  </si>
  <si>
    <t>Adjusted</t>
  </si>
  <si>
    <t>This is a faily good match and forecast.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</si>
</sst>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0.0000"/>
    <numFmt numFmtId="167" formatCode="0.000000000000"/>
    <numFmt numFmtId="168" formatCode="0.0"/>
    <numFmt numFmtId="169" formatCode="0.000"/>
    <numFmt numFmtId="170" formatCode="_(* #,##0.000_);_(* \(#,##0.000\);_(* &quot;-&quot;??_);_(@_)"/>
  </numFmts>
  <fonts count="8" x14ac:knownFonts="1">
    <font>
      <sz val="10"/>
      <name val="Courier New"/>
    </font>
    <font>
      <sz val="10"/>
      <name val="Courier New"/>
      <family val="3"/>
    </font>
    <font>
      <sz val="8"/>
      <name val="Courier New"/>
      <family val="3"/>
    </font>
    <font>
      <b/>
      <sz val="16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0" tint="-0.34998626667073579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right"/>
    </xf>
    <xf numFmtId="168" fontId="4" fillId="0" borderId="1" xfId="0" applyNumberFormat="1" applyFont="1" applyFill="1" applyBorder="1"/>
    <xf numFmtId="169" fontId="4" fillId="0" borderId="1" xfId="0" applyNumberFormat="1" applyFont="1" applyFill="1" applyBorder="1"/>
    <xf numFmtId="169" fontId="5" fillId="2" borderId="1" xfId="0" applyNumberFormat="1" applyFont="1" applyFill="1" applyBorder="1"/>
    <xf numFmtId="3" fontId="5" fillId="0" borderId="0" xfId="0" applyNumberFormat="1" applyFont="1"/>
    <xf numFmtId="0" fontId="5" fillId="0" borderId="0" xfId="0" applyFont="1" applyAlignment="1">
      <alignment horizontal="center"/>
    </xf>
    <xf numFmtId="0" fontId="5" fillId="3" borderId="2" xfId="0" applyFont="1" applyFill="1" applyBorder="1" applyAlignment="1">
      <alignment horizontal="centerContinuous"/>
    </xf>
    <xf numFmtId="0" fontId="5" fillId="3" borderId="3" xfId="0" applyFont="1" applyFill="1" applyBorder="1" applyAlignment="1">
      <alignment horizontal="centerContinuous"/>
    </xf>
    <xf numFmtId="0" fontId="5" fillId="3" borderId="4" xfId="0" applyFont="1" applyFill="1" applyBorder="1" applyAlignment="1">
      <alignment horizontal="centerContinuous"/>
    </xf>
    <xf numFmtId="0" fontId="5" fillId="2" borderId="2" xfId="0" applyFont="1" applyFill="1" applyBorder="1" applyAlignment="1">
      <alignment horizontal="centerContinuous"/>
    </xf>
    <xf numFmtId="0" fontId="5" fillId="2" borderId="3" xfId="0" applyFont="1" applyFill="1" applyBorder="1" applyAlignment="1">
      <alignment horizontal="centerContinuous"/>
    </xf>
    <xf numFmtId="0" fontId="5" fillId="2" borderId="4" xfId="0" applyFont="1" applyFill="1" applyBorder="1" applyAlignment="1">
      <alignment horizontal="centerContinuous"/>
    </xf>
    <xf numFmtId="0" fontId="5" fillId="0" borderId="5" xfId="0" applyFont="1" applyFill="1" applyBorder="1" applyAlignment="1">
      <alignment horizontal="centerContinuous"/>
    </xf>
    <xf numFmtId="0" fontId="5" fillId="0" borderId="0" xfId="0" applyFont="1" applyBorder="1" applyAlignment="1">
      <alignment horizontal="centerContinuous"/>
    </xf>
    <xf numFmtId="0" fontId="5" fillId="0" borderId="6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6" xfId="0" applyFont="1" applyBorder="1" applyAlignment="1">
      <alignment horizontal="centerContinuous"/>
    </xf>
    <xf numFmtId="0" fontId="5" fillId="0" borderId="7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3" borderId="9" xfId="0" quotePrefix="1" applyFont="1" applyFill="1" applyBorder="1" applyAlignment="1">
      <alignment horizontal="center"/>
    </xf>
    <xf numFmtId="0" fontId="5" fillId="2" borderId="8" xfId="0" quotePrefix="1" applyFont="1" applyFill="1" applyBorder="1" applyAlignment="1">
      <alignment horizontal="center"/>
    </xf>
    <xf numFmtId="0" fontId="5" fillId="0" borderId="9" xfId="0" applyFont="1" applyBorder="1" applyAlignment="1">
      <alignment horizontal="center"/>
    </xf>
    <xf numFmtId="2" fontId="4" fillId="0" borderId="5" xfId="0" applyNumberFormat="1" applyFont="1" applyBorder="1" applyAlignment="1"/>
    <xf numFmtId="0" fontId="4" fillId="0" borderId="0" xfId="0" applyFont="1" applyBorder="1" applyAlignment="1"/>
    <xf numFmtId="0" fontId="5" fillId="3" borderId="6" xfId="0" applyFont="1" applyFill="1" applyBorder="1" applyAlignment="1">
      <alignment horizontal="center"/>
    </xf>
    <xf numFmtId="166" fontId="4" fillId="2" borderId="0" xfId="0" applyNumberFormat="1" applyFont="1" applyFill="1" applyBorder="1" applyAlignment="1"/>
    <xf numFmtId="2" fontId="4" fillId="0" borderId="0" xfId="0" applyNumberFormat="1" applyFont="1" applyBorder="1" applyAlignment="1">
      <alignment horizontal="center"/>
    </xf>
    <xf numFmtId="2" fontId="4" fillId="0" borderId="0" xfId="0" applyNumberFormat="1" applyFont="1" applyBorder="1" applyAlignment="1"/>
    <xf numFmtId="0" fontId="4" fillId="0" borderId="6" xfId="0" applyFont="1" applyBorder="1" applyAlignment="1"/>
    <xf numFmtId="165" fontId="4" fillId="0" borderId="0" xfId="0" applyNumberFormat="1" applyFont="1" applyBorder="1"/>
    <xf numFmtId="169" fontId="4" fillId="3" borderId="6" xfId="1" applyNumberFormat="1" applyFont="1" applyFill="1" applyBorder="1" applyAlignment="1">
      <alignment horizontal="center"/>
    </xf>
    <xf numFmtId="166" fontId="4" fillId="2" borderId="0" xfId="0" applyNumberFormat="1" applyFont="1" applyFill="1" applyBorder="1"/>
    <xf numFmtId="2" fontId="4" fillId="0" borderId="0" xfId="0" applyNumberFormat="1" applyFont="1" applyBorder="1"/>
    <xf numFmtId="165" fontId="4" fillId="0" borderId="6" xfId="0" applyNumberFormat="1" applyFont="1" applyBorder="1"/>
    <xf numFmtId="165" fontId="4" fillId="0" borderId="0" xfId="0" applyNumberFormat="1" applyFont="1"/>
    <xf numFmtId="167" fontId="4" fillId="0" borderId="0" xfId="0" applyNumberFormat="1" applyFont="1"/>
    <xf numFmtId="165" fontId="4" fillId="2" borderId="1" xfId="0" applyNumberFormat="1" applyFont="1" applyFill="1" applyBorder="1"/>
    <xf numFmtId="0" fontId="5" fillId="0" borderId="0" xfId="0" applyFont="1"/>
    <xf numFmtId="165" fontId="4" fillId="0" borderId="0" xfId="1" applyNumberFormat="1" applyFont="1"/>
    <xf numFmtId="43" fontId="4" fillId="0" borderId="0" xfId="1" applyNumberFormat="1" applyFont="1"/>
    <xf numFmtId="168" fontId="5" fillId="4" borderId="1" xfId="0" applyNumberFormat="1" applyFont="1" applyFill="1" applyBorder="1"/>
    <xf numFmtId="169" fontId="5" fillId="4" borderId="1" xfId="0" applyNumberFormat="1" applyFont="1" applyFill="1" applyBorder="1"/>
    <xf numFmtId="170" fontId="5" fillId="4" borderId="0" xfId="1" applyNumberFormat="1" applyFont="1" applyFill="1"/>
    <xf numFmtId="165" fontId="5" fillId="4" borderId="0" xfId="1" applyNumberFormat="1" applyFont="1" applyFill="1"/>
    <xf numFmtId="165" fontId="5" fillId="0" borderId="0" xfId="1" applyNumberFormat="1" applyFont="1" applyFill="1"/>
    <xf numFmtId="0" fontId="4" fillId="0" borderId="0" xfId="0" applyFont="1" applyFill="1"/>
    <xf numFmtId="0" fontId="6" fillId="0" borderId="8" xfId="0" applyFont="1" applyBorder="1" applyAlignment="1">
      <alignment horizontal="centerContinuous"/>
    </xf>
    <xf numFmtId="0" fontId="5" fillId="0" borderId="5" xfId="0" applyFont="1" applyBorder="1" applyAlignment="1">
      <alignment horizontal="center"/>
    </xf>
    <xf numFmtId="164" fontId="4" fillId="0" borderId="5" xfId="1" applyNumberFormat="1" applyFont="1" applyBorder="1"/>
    <xf numFmtId="0" fontId="6" fillId="0" borderId="7" xfId="0" applyFont="1" applyBorder="1" applyAlignment="1">
      <alignment horizontal="centerContinuous"/>
    </xf>
    <xf numFmtId="43" fontId="7" fillId="0" borderId="0" xfId="1" applyNumberFormat="1" applyFont="1" applyFill="1"/>
    <xf numFmtId="0" fontId="4" fillId="0" borderId="0" xfId="0" applyFont="1" applyAlignment="1">
      <alignment horizontal="right"/>
    </xf>
    <xf numFmtId="0" fontId="5" fillId="0" borderId="10" xfId="0" applyFont="1" applyBorder="1" applyAlignment="1">
      <alignment horizontal="centerContinuous"/>
    </xf>
    <xf numFmtId="169" fontId="5" fillId="0" borderId="0" xfId="0" applyNumberFormat="1" applyFont="1"/>
    <xf numFmtId="0" fontId="5" fillId="0" borderId="0" xfId="0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77486116293945"/>
          <c:y val="6.7641696996422473E-2"/>
          <c:w val="0.70861083589716845"/>
          <c:h val="0.76782466860803911"/>
        </c:manualLayout>
      </c:layout>
      <c:scatterChart>
        <c:scatterStyle val="lineMarker"/>
        <c:varyColors val="0"/>
        <c:ser>
          <c:idx val="0"/>
          <c:order val="0"/>
          <c:tx>
            <c:v>Input Rate Data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DCARegression!$A$10:$A$33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DCARegression!$B$10:$B$33</c:f>
              <c:numCache>
                <c:formatCode>_(* #,##0_);_(* \(#,##0\);_(* "-"??_);_(@_)</c:formatCode>
                <c:ptCount val="24"/>
                <c:pt idx="0">
                  <c:v>236898.40505580726</c:v>
                </c:pt>
                <c:pt idx="1">
                  <c:v>170759.27512050795</c:v>
                </c:pt>
                <c:pt idx="2">
                  <c:v>152230.73492190987</c:v>
                </c:pt>
                <c:pt idx="3">
                  <c:v>178954.31640350082</c:v>
                </c:pt>
                <c:pt idx="4">
                  <c:v>165184.29325177072</c:v>
                </c:pt>
                <c:pt idx="5">
                  <c:v>151247.97910522876</c:v>
                </c:pt>
                <c:pt idx="6">
                  <c:v>100657.67073459193</c:v>
                </c:pt>
                <c:pt idx="7">
                  <c:v>95221.819529621396</c:v>
                </c:pt>
                <c:pt idx="8">
                  <c:v>142029.04186632522</c:v>
                </c:pt>
                <c:pt idx="9">
                  <c:v>114026.45463596398</c:v>
                </c:pt>
                <c:pt idx="10">
                  <c:v>117891.46826507834</c:v>
                </c:pt>
                <c:pt idx="11">
                  <c:v>89491.06364918375</c:v>
                </c:pt>
                <c:pt idx="12">
                  <c:v>128071.4940799857</c:v>
                </c:pt>
                <c:pt idx="13">
                  <c:v>120140.97530566389</c:v>
                </c:pt>
                <c:pt idx="14">
                  <c:v>104057.82282308525</c:v>
                </c:pt>
                <c:pt idx="15">
                  <c:v>85477.271832779224</c:v>
                </c:pt>
                <c:pt idx="16">
                  <c:v>102511.48509372967</c:v>
                </c:pt>
                <c:pt idx="17">
                  <c:v>112948.07826510466</c:v>
                </c:pt>
                <c:pt idx="18">
                  <c:v>108878.19779853603</c:v>
                </c:pt>
                <c:pt idx="19">
                  <c:v>119776.50233337001</c:v>
                </c:pt>
                <c:pt idx="20">
                  <c:v>94325.435344153157</c:v>
                </c:pt>
                <c:pt idx="21">
                  <c:v>104740.62611537092</c:v>
                </c:pt>
                <c:pt idx="22">
                  <c:v>102648.78431478902</c:v>
                </c:pt>
                <c:pt idx="23">
                  <c:v>101908.36431544558</c:v>
                </c:pt>
              </c:numCache>
            </c:numRef>
          </c:yVal>
          <c:smooth val="0"/>
        </c:ser>
        <c:ser>
          <c:idx val="1"/>
          <c:order val="1"/>
          <c:tx>
            <c:v>Regression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DCARegression!$A$10:$A$33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DCARegression!$F$10:$F$33</c:f>
              <c:numCache>
                <c:formatCode>_(* #,##0_);_(* \(#,##0\);_(* "-"??_);_(@_)</c:formatCode>
                <c:ptCount val="24"/>
                <c:pt idx="0">
                  <c:v>233055.41080302533</c:v>
                </c:pt>
                <c:pt idx="1">
                  <c:v>188362.39181804072</c:v>
                </c:pt>
                <c:pt idx="2">
                  <c:v>169095.52322656737</c:v>
                </c:pt>
                <c:pt idx="3">
                  <c:v>157087.55892073654</c:v>
                </c:pt>
                <c:pt idx="4">
                  <c:v>148518.38541608746</c:v>
                </c:pt>
                <c:pt idx="5">
                  <c:v>141934.88124744862</c:v>
                </c:pt>
                <c:pt idx="6">
                  <c:v>136633.92859986448</c:v>
                </c:pt>
                <c:pt idx="7">
                  <c:v>132224.25074075558</c:v>
                </c:pt>
                <c:pt idx="8">
                  <c:v>128466.87158418377</c:v>
                </c:pt>
                <c:pt idx="9">
                  <c:v>125205.73826156883</c:v>
                </c:pt>
                <c:pt idx="10">
                  <c:v>122333.66060192906</c:v>
                </c:pt>
                <c:pt idx="11">
                  <c:v>119774.03180067567</c:v>
                </c:pt>
                <c:pt idx="12">
                  <c:v>117470.32261969941</c:v>
                </c:pt>
                <c:pt idx="13">
                  <c:v>115379.70490131155</c:v>
                </c:pt>
                <c:pt idx="14">
                  <c:v>113469.00517424615</c:v>
                </c:pt>
                <c:pt idx="15">
                  <c:v>111712.03988811327</c:v>
                </c:pt>
                <c:pt idx="16">
                  <c:v>110087.80455982778</c:v>
                </c:pt>
                <c:pt idx="17">
                  <c:v>108579.20960097061</c:v>
                </c:pt>
                <c:pt idx="18">
                  <c:v>107172.17691249168</c:v>
                </c:pt>
                <c:pt idx="19">
                  <c:v>105854.98092677444</c:v>
                </c:pt>
                <c:pt idx="20">
                  <c:v>104617.7591694789</c:v>
                </c:pt>
                <c:pt idx="21">
                  <c:v>103452.14282215713</c:v>
                </c:pt>
                <c:pt idx="22">
                  <c:v>102350.97380383406</c:v>
                </c:pt>
                <c:pt idx="23">
                  <c:v>101308.08526809746</c:v>
                </c:pt>
              </c:numCache>
            </c:numRef>
          </c:yVal>
          <c:smooth val="0"/>
        </c:ser>
        <c:ser>
          <c:idx val="4"/>
          <c:order val="4"/>
          <c:tx>
            <c:v>Forecast</c:v>
          </c:tx>
          <c:spPr>
            <a:ln w="28575"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'DCA Forecast'!$A$39:$A$74</c:f>
              <c:numCache>
                <c:formatCode>General</c:formatCode>
                <c:ptCount val="36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</c:numCache>
            </c:numRef>
          </c:xVal>
          <c:yVal>
            <c:numRef>
              <c:f>'DCA Forecast'!$I$39:$I$74</c:f>
              <c:numCache>
                <c:formatCode>_(* #,##0_);_(* \(#,##0\);_(* "-"??_);_(@_)</c:formatCode>
                <c:ptCount val="36"/>
                <c:pt idx="0">
                  <c:v>100321.37307521161</c:v>
                </c:pt>
                <c:pt idx="1">
                  <c:v>99379.409038998318</c:v>
                </c:pt>
                <c:pt idx="2">
                  <c:v>98481.651023351413</c:v>
                </c:pt>
                <c:pt idx="3">
                  <c:v>97624.484936119683</c:v>
                </c:pt>
                <c:pt idx="4">
                  <c:v>96802.29784550787</c:v>
                </c:pt>
                <c:pt idx="5">
                  <c:v>95998.963903803306</c:v>
                </c:pt>
                <c:pt idx="6">
                  <c:v>95202.296595395368</c:v>
                </c:pt>
                <c:pt idx="7">
                  <c:v>94412.240595842071</c:v>
                </c:pt>
                <c:pt idx="8">
                  <c:v>93628.741039830245</c:v>
                </c:pt>
                <c:pt idx="9">
                  <c:v>92851.743517348747</c:v>
                </c:pt>
                <c:pt idx="10">
                  <c:v>92081.194069929596</c:v>
                </c:pt>
                <c:pt idx="11">
                  <c:v>91317.039186879352</c:v>
                </c:pt>
                <c:pt idx="12">
                  <c:v>90559.225801583409</c:v>
                </c:pt>
                <c:pt idx="13">
                  <c:v>89807.70128780535</c:v>
                </c:pt>
                <c:pt idx="14">
                  <c:v>89062.413456042836</c:v>
                </c:pt>
                <c:pt idx="15">
                  <c:v>88323.310549896705</c:v>
                </c:pt>
                <c:pt idx="16">
                  <c:v>87590.341242476687</c:v>
                </c:pt>
                <c:pt idx="17">
                  <c:v>86863.454632845198</c:v>
                </c:pt>
                <c:pt idx="18">
                  <c:v>86142.60024246962</c:v>
                </c:pt>
                <c:pt idx="19">
                  <c:v>85427.728011732528</c:v>
                </c:pt>
                <c:pt idx="20">
                  <c:v>84718.788296437095</c:v>
                </c:pt>
                <c:pt idx="21">
                  <c:v>84015.731864375426</c:v>
                </c:pt>
                <c:pt idx="22">
                  <c:v>83318.509891902155</c:v>
                </c:pt>
                <c:pt idx="23">
                  <c:v>82627.073960544265</c:v>
                </c:pt>
                <c:pt idx="24">
                  <c:v>81941.376053641012</c:v>
                </c:pt>
                <c:pt idx="25">
                  <c:v>81261.368553003747</c:v>
                </c:pt>
                <c:pt idx="26">
                  <c:v>80587.004235617234</c:v>
                </c:pt>
                <c:pt idx="27">
                  <c:v>79918.236270355861</c:v>
                </c:pt>
                <c:pt idx="28">
                  <c:v>79255.018214731579</c:v>
                </c:pt>
                <c:pt idx="29">
                  <c:v>78597.304011666536</c:v>
                </c:pt>
                <c:pt idx="30">
                  <c:v>77945.047986300779</c:v>
                </c:pt>
                <c:pt idx="31">
                  <c:v>77298.204842813153</c:v>
                </c:pt>
                <c:pt idx="32">
                  <c:v>76656.729661283694</c:v>
                </c:pt>
                <c:pt idx="33">
                  <c:v>76020.577894562783</c:v>
                </c:pt>
                <c:pt idx="34">
                  <c:v>75389.705365193324</c:v>
                </c:pt>
                <c:pt idx="35">
                  <c:v>74764.068262326356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52576"/>
        <c:axId val="55754752"/>
      </c:scatterChart>
      <c:scatterChart>
        <c:scatterStyle val="lineMarker"/>
        <c:varyColors val="0"/>
        <c:ser>
          <c:idx val="2"/>
          <c:order val="2"/>
          <c:tx>
            <c:v>Input Cum Data</c:v>
          </c:tx>
          <c:spPr>
            <a:ln w="28575">
              <a:noFill/>
            </a:ln>
          </c:spPr>
          <c:marker>
            <c:symbol val="triangle"/>
            <c:size val="6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DCARegression!$A$10:$A$33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DCARegression!$C$10:$C$33</c:f>
              <c:numCache>
                <c:formatCode>_(* #,##0_);_(* \(#,##0\);_(* "-"??_);_(@_)</c:formatCode>
                <c:ptCount val="24"/>
                <c:pt idx="0">
                  <c:v>236898.40505580726</c:v>
                </c:pt>
                <c:pt idx="1">
                  <c:v>407657.68017631525</c:v>
                </c:pt>
                <c:pt idx="2">
                  <c:v>559888.41509822512</c:v>
                </c:pt>
                <c:pt idx="3">
                  <c:v>738842.73150172597</c:v>
                </c:pt>
                <c:pt idx="4">
                  <c:v>904027.02475349675</c:v>
                </c:pt>
                <c:pt idx="5">
                  <c:v>1055275.0038587255</c:v>
                </c:pt>
                <c:pt idx="6">
                  <c:v>1155932.6745933176</c:v>
                </c:pt>
                <c:pt idx="7">
                  <c:v>1251154.494122939</c:v>
                </c:pt>
                <c:pt idx="8">
                  <c:v>1393183.5359892643</c:v>
                </c:pt>
                <c:pt idx="9">
                  <c:v>1507209.9906252283</c:v>
                </c:pt>
                <c:pt idx="10">
                  <c:v>1625101.4588903065</c:v>
                </c:pt>
                <c:pt idx="11">
                  <c:v>1714592.5225394904</c:v>
                </c:pt>
                <c:pt idx="12">
                  <c:v>1842664.016619476</c:v>
                </c:pt>
                <c:pt idx="13">
                  <c:v>1962804.9919251399</c:v>
                </c:pt>
                <c:pt idx="14">
                  <c:v>2066862.8147482253</c:v>
                </c:pt>
                <c:pt idx="15">
                  <c:v>2152340.0865810043</c:v>
                </c:pt>
                <c:pt idx="16">
                  <c:v>2254851.5716747339</c:v>
                </c:pt>
                <c:pt idx="17">
                  <c:v>2367799.6499398383</c:v>
                </c:pt>
                <c:pt idx="18">
                  <c:v>2476677.8477383745</c:v>
                </c:pt>
                <c:pt idx="19">
                  <c:v>2596454.3500717445</c:v>
                </c:pt>
                <c:pt idx="20">
                  <c:v>2690779.7854158976</c:v>
                </c:pt>
                <c:pt idx="21">
                  <c:v>2795520.4115312686</c:v>
                </c:pt>
                <c:pt idx="22">
                  <c:v>2898169.1958460575</c:v>
                </c:pt>
                <c:pt idx="23">
                  <c:v>3000077.560161503</c:v>
                </c:pt>
              </c:numCache>
            </c:numRef>
          </c:yVal>
          <c:smooth val="0"/>
        </c:ser>
        <c:ser>
          <c:idx val="3"/>
          <c:order val="3"/>
          <c:spPr>
            <a:ln w="28575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DCARegression!$A$10:$A$33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DCARegression!$E$10:$E$33</c:f>
              <c:numCache>
                <c:formatCode>_(* #,##0_);_(* \(#,##0\);_(* "-"??_);_(@_)</c:formatCode>
                <c:ptCount val="24"/>
                <c:pt idx="0">
                  <c:v>233055.41080302533</c:v>
                </c:pt>
                <c:pt idx="1">
                  <c:v>421417.80262106605</c:v>
                </c:pt>
                <c:pt idx="2">
                  <c:v>590513.32584763342</c:v>
                </c:pt>
                <c:pt idx="3">
                  <c:v>747600.88476836996</c:v>
                </c:pt>
                <c:pt idx="4">
                  <c:v>896119.27018445742</c:v>
                </c:pt>
                <c:pt idx="5">
                  <c:v>1038054.151431906</c:v>
                </c:pt>
                <c:pt idx="6">
                  <c:v>1174688.0800317705</c:v>
                </c:pt>
                <c:pt idx="7">
                  <c:v>1306912.3307725261</c:v>
                </c:pt>
                <c:pt idx="8">
                  <c:v>1435379.2023567099</c:v>
                </c:pt>
                <c:pt idx="9">
                  <c:v>1560584.9406182787</c:v>
                </c:pt>
                <c:pt idx="10">
                  <c:v>1682918.6012202078</c:v>
                </c:pt>
                <c:pt idx="11">
                  <c:v>1802692.6330208834</c:v>
                </c:pt>
                <c:pt idx="12">
                  <c:v>1920162.9556405828</c:v>
                </c:pt>
                <c:pt idx="13">
                  <c:v>2035542.6605418944</c:v>
                </c:pt>
                <c:pt idx="14">
                  <c:v>2149011.6657161405</c:v>
                </c:pt>
                <c:pt idx="15">
                  <c:v>2260723.7056042538</c:v>
                </c:pt>
                <c:pt idx="16">
                  <c:v>2370811.5101640816</c:v>
                </c:pt>
                <c:pt idx="17">
                  <c:v>2479390.7197650522</c:v>
                </c:pt>
                <c:pt idx="18">
                  <c:v>2586562.8966775439</c:v>
                </c:pt>
                <c:pt idx="19">
                  <c:v>2692417.8776043183</c:v>
                </c:pt>
                <c:pt idx="20">
                  <c:v>2797035.6367737972</c:v>
                </c:pt>
                <c:pt idx="21">
                  <c:v>2900487.7795959543</c:v>
                </c:pt>
                <c:pt idx="22">
                  <c:v>3002838.7533997884</c:v>
                </c:pt>
                <c:pt idx="23">
                  <c:v>3104146.8386678859</c:v>
                </c:pt>
              </c:numCache>
            </c:numRef>
          </c:yVal>
          <c:smooth val="0"/>
        </c:ser>
        <c:ser>
          <c:idx val="5"/>
          <c:order val="5"/>
          <c:spPr>
            <a:ln w="28575"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'DCA Forecast'!$A$39:$A$74</c:f>
              <c:numCache>
                <c:formatCode>General</c:formatCode>
                <c:ptCount val="36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</c:numCache>
            </c:numRef>
          </c:xVal>
          <c:yVal>
            <c:numRef>
              <c:f>'DCA Forecast'!$J$39:$J$74</c:f>
              <c:numCache>
                <c:formatCode>_(* #,##0_);_(* \(#,##0\);_(* "-"??_);_(@_)</c:formatCode>
                <c:ptCount val="36"/>
                <c:pt idx="0">
                  <c:v>3204573.482771399</c:v>
                </c:pt>
                <c:pt idx="1">
                  <c:v>3303952.8918103972</c:v>
                </c:pt>
                <c:pt idx="2">
                  <c:v>3402434.5428337487</c:v>
                </c:pt>
                <c:pt idx="3">
                  <c:v>3500059.0277698683</c:v>
                </c:pt>
                <c:pt idx="4">
                  <c:v>3596861.3256153762</c:v>
                </c:pt>
                <c:pt idx="5">
                  <c:v>3692860.2895191796</c:v>
                </c:pt>
                <c:pt idx="6">
                  <c:v>3788062.5861145752</c:v>
                </c:pt>
                <c:pt idx="7">
                  <c:v>3882474.8267104174</c:v>
                </c:pt>
                <c:pt idx="8">
                  <c:v>3976103.5677502477</c:v>
                </c:pt>
                <c:pt idx="9">
                  <c:v>4068955.3112675962</c:v>
                </c:pt>
                <c:pt idx="10">
                  <c:v>4161036.5053375256</c:v>
                </c:pt>
                <c:pt idx="11">
                  <c:v>4252353.5445244052</c:v>
                </c:pt>
                <c:pt idx="12">
                  <c:v>4342912.7703259885</c:v>
                </c:pt>
                <c:pt idx="13">
                  <c:v>4432720.4716137936</c:v>
                </c:pt>
                <c:pt idx="14">
                  <c:v>4521782.8850698369</c:v>
                </c:pt>
                <c:pt idx="15">
                  <c:v>4610106.195619734</c:v>
                </c:pt>
                <c:pt idx="16">
                  <c:v>4697696.5368622104</c:v>
                </c:pt>
                <c:pt idx="17">
                  <c:v>4784559.9914950551</c:v>
                </c:pt>
                <c:pt idx="18">
                  <c:v>4870702.5917375246</c:v>
                </c:pt>
                <c:pt idx="19">
                  <c:v>4956130.3197492575</c:v>
                </c:pt>
                <c:pt idx="20">
                  <c:v>5040849.1080456944</c:v>
                </c:pt>
                <c:pt idx="21">
                  <c:v>5124864.8399100695</c:v>
                </c:pt>
                <c:pt idx="22">
                  <c:v>5208183.3498019716</c:v>
                </c:pt>
                <c:pt idx="23">
                  <c:v>5290810.4237625161</c:v>
                </c:pt>
                <c:pt idx="24">
                  <c:v>5372751.7998161567</c:v>
                </c:pt>
                <c:pt idx="25">
                  <c:v>5454013.16836916</c:v>
                </c:pt>
                <c:pt idx="26">
                  <c:v>5534600.1726047769</c:v>
                </c:pt>
                <c:pt idx="27">
                  <c:v>5614518.4088751329</c:v>
                </c:pt>
                <c:pt idx="28">
                  <c:v>5693773.4270898644</c:v>
                </c:pt>
                <c:pt idx="29">
                  <c:v>5772370.7311015306</c:v>
                </c:pt>
                <c:pt idx="30">
                  <c:v>5850315.7790878313</c:v>
                </c:pt>
                <c:pt idx="31">
                  <c:v>5927613.9839306446</c:v>
                </c:pt>
                <c:pt idx="32">
                  <c:v>6004270.7135919286</c:v>
                </c:pt>
                <c:pt idx="33">
                  <c:v>6080291.2914864914</c:v>
                </c:pt>
                <c:pt idx="34">
                  <c:v>6155680.9968516845</c:v>
                </c:pt>
                <c:pt idx="35">
                  <c:v>6230445.0651140111</c:v>
                </c:pt>
              </c:numCache>
            </c:numRef>
          </c:yVal>
          <c:smooth val="0"/>
        </c:ser>
        <c:ser>
          <c:idx val="6"/>
          <c:order val="6"/>
          <c:tx>
            <c:v>Forecast from Actual Cum.</c:v>
          </c:tx>
          <c:spPr>
            <a:ln w="28575">
              <a:solidFill>
                <a:schemeClr val="tx2">
                  <a:lumMod val="60000"/>
                  <a:lumOff val="4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'DCA Forecast'!$A$39:$A$74</c:f>
              <c:numCache>
                <c:formatCode>General</c:formatCode>
                <c:ptCount val="36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</c:numCache>
            </c:numRef>
          </c:xVal>
          <c:yVal>
            <c:numRef>
              <c:f>'DCA Forecast'!$K$39:$K$73</c:f>
              <c:numCache>
                <c:formatCode>_(* #,##0_);_(* \(#,##0\);_(* "-"??_);_(@_)</c:formatCode>
                <c:ptCount val="35"/>
                <c:pt idx="0">
                  <c:v>75616.415094630167</c:v>
                </c:pt>
                <c:pt idx="1">
                  <c:v>78059.981760376933</c:v>
                </c:pt>
                <c:pt idx="2">
                  <c:v>80491.361086534176</c:v>
                </c:pt>
                <c:pt idx="3">
                  <c:v>82910.613857711709</c:v>
                </c:pt>
                <c:pt idx="4">
                  <c:v>85317.800555354857</c:v>
                </c:pt>
                <c:pt idx="5">
                  <c:v>87712.981359256402</c:v>
                </c:pt>
                <c:pt idx="6">
                  <c:v>90096.216149061205</c:v>
                </c:pt>
                <c:pt idx="7">
                  <c:v>92467.564505763163</c:v>
                </c:pt>
                <c:pt idx="8">
                  <c:v>94827.08571319461</c:v>
                </c:pt>
                <c:pt idx="9">
                  <c:v>97174.838759508755</c:v>
                </c:pt>
                <c:pt idx="10">
                  <c:v>99510.882338653959</c:v>
                </c:pt>
                <c:pt idx="11">
                  <c:v>101835.27485184139</c:v>
                </c:pt>
                <c:pt idx="12">
                  <c:v>104148.07440900491</c:v>
                </c:pt>
                <c:pt idx="13">
                  <c:v>106449.33883025391</c:v>
                </c:pt>
                <c:pt idx="14">
                  <c:v>108739.1256473188</c:v>
                </c:pt>
                <c:pt idx="15">
                  <c:v>111017.49210498926</c:v>
                </c:pt>
                <c:pt idx="16">
                  <c:v>113284.49516254537</c:v>
                </c:pt>
                <c:pt idx="17">
                  <c:v>115540.19149518167</c:v>
                </c:pt>
                <c:pt idx="18">
                  <c:v>117784.63749542394</c:v>
                </c:pt>
                <c:pt idx="19">
                  <c:v>120017.88927453912</c:v>
                </c:pt>
                <c:pt idx="20">
                  <c:v>122240.00266393801</c:v>
                </c:pt>
                <c:pt idx="21">
                  <c:v>124451.03321657103</c:v>
                </c:pt>
                <c:pt idx="22">
                  <c:v>126651.03620831721</c:v>
                </c:pt>
                <c:pt idx="23">
                  <c:v>128840.06663936588</c:v>
                </c:pt>
                <c:pt idx="24">
                  <c:v>131018.17923559182</c:v>
                </c:pt>
                <c:pt idx="25">
                  <c:v>133185.42844992341</c:v>
                </c:pt>
                <c:pt idx="26">
                  <c:v>135341.8684637039</c:v>
                </c:pt>
                <c:pt idx="27">
                  <c:v>137487.55318804586</c:v>
                </c:pt>
                <c:pt idx="28">
                  <c:v>139622.53626517925</c:v>
                </c:pt>
                <c:pt idx="29">
                  <c:v>141746.87106979219</c:v>
                </c:pt>
                <c:pt idx="30">
                  <c:v>143860.61071036544</c:v>
                </c:pt>
                <c:pt idx="31">
                  <c:v>145963.80803050005</c:v>
                </c:pt>
                <c:pt idx="32">
                  <c:v>148056.51561023857</c:v>
                </c:pt>
                <c:pt idx="33">
                  <c:v>150138.78576737951</c:v>
                </c:pt>
                <c:pt idx="34">
                  <c:v>152210.67055878523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62944"/>
        <c:axId val="55756672"/>
      </c:scatterChart>
      <c:valAx>
        <c:axId val="55752576"/>
        <c:scaling>
          <c:orientation val="minMax"/>
          <c:max val="48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Courier New"/>
                    <a:ea typeface="Courier New"/>
                    <a:cs typeface="Courier New"/>
                  </a:defRPr>
                </a:pPr>
                <a:r>
                  <a:rPr lang="en-US"/>
                  <a:t>Month</a:t>
                </a:r>
              </a:p>
            </c:rich>
          </c:tx>
          <c:layout>
            <c:manualLayout>
              <c:xMode val="edge"/>
              <c:yMode val="edge"/>
              <c:x val="0.50861031443917204"/>
              <c:y val="0.9049362545403946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Courier New"/>
                <a:ea typeface="Courier New"/>
                <a:cs typeface="Courier New"/>
              </a:defRPr>
            </a:pPr>
            <a:endParaRPr lang="en-US"/>
          </a:p>
        </c:txPr>
        <c:crossAx val="55754752"/>
        <c:crosses val="autoZero"/>
        <c:crossBetween val="midCat"/>
        <c:majorUnit val="6"/>
      </c:valAx>
      <c:valAx>
        <c:axId val="55754752"/>
        <c:scaling>
          <c:logBase val="10"/>
          <c:orientation val="minMax"/>
          <c:min val="1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 pitchFamily="34" charset="0"/>
                    <a:ea typeface="Courier New"/>
                    <a:cs typeface="Arial" pitchFamily="34" charset="0"/>
                  </a:defRPr>
                </a:pPr>
                <a:r>
                  <a:rPr lang="en-US" sz="1050">
                    <a:latin typeface="Arial" pitchFamily="34" charset="0"/>
                    <a:cs typeface="Arial" pitchFamily="34" charset="0"/>
                  </a:rPr>
                  <a:t>Monthly Volume</a:t>
                </a:r>
              </a:p>
            </c:rich>
          </c:tx>
          <c:layout>
            <c:manualLayout>
              <c:xMode val="edge"/>
              <c:yMode val="edge"/>
              <c:x val="3.0463576158940402E-2"/>
              <c:y val="0.4040219378427789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Courier New"/>
                <a:ea typeface="Courier New"/>
                <a:cs typeface="Courier New"/>
              </a:defRPr>
            </a:pPr>
            <a:endParaRPr lang="en-US"/>
          </a:p>
        </c:txPr>
        <c:crossAx val="55752576"/>
        <c:crosses val="autoZero"/>
        <c:crossBetween val="midCat"/>
      </c:valAx>
      <c:valAx>
        <c:axId val="55756672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050" b="1">
                    <a:latin typeface="Arial" pitchFamily="34" charset="0"/>
                    <a:cs typeface="Arial" pitchFamily="34" charset="0"/>
                  </a:defRPr>
                </a:pPr>
                <a:r>
                  <a:rPr lang="en-US" sz="1050" b="1">
                    <a:latin typeface="Arial" pitchFamily="34" charset="0"/>
                    <a:cs typeface="Arial" pitchFamily="34" charset="0"/>
                  </a:rPr>
                  <a:t>Cumulative Volume</a:t>
                </a:r>
              </a:p>
            </c:rich>
          </c:tx>
          <c:layout/>
          <c:overlay val="0"/>
        </c:title>
        <c:numFmt formatCode="_(* #,##0_);_(* \(#,##0\);_(* &quot;-&quot;??_);_(@_)" sourceLinked="1"/>
        <c:majorTickMark val="out"/>
        <c:minorTickMark val="none"/>
        <c:tickLblPos val="nextTo"/>
        <c:crossAx val="55762944"/>
        <c:crosses val="max"/>
        <c:crossBetween val="midCat"/>
      </c:valAx>
      <c:valAx>
        <c:axId val="557629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55756672"/>
        <c:crosses val="autoZero"/>
        <c:crossBetween val="midCat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5258290313048618"/>
          <c:y val="0.62340036563071299"/>
          <c:w val="0.3085115850584903"/>
          <c:h val="0.1956976013281703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00" b="1" i="0" u="none" strike="noStrike" baseline="0">
              <a:solidFill>
                <a:srgbClr val="000000"/>
              </a:solidFill>
              <a:latin typeface="Arial" pitchFamily="34" charset="0"/>
              <a:ea typeface="Courier New"/>
              <a:cs typeface="Arial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Courier New"/>
          <a:ea typeface="Courier New"/>
          <a:cs typeface="Courier New"/>
        </a:defRPr>
      </a:pPr>
      <a:endParaRPr lang="en-US"/>
    </a:p>
  </c:txPr>
  <c:printSettings>
    <c:headerFooter alignWithMargins="0"/>
    <c:pageMargins b="1" l="0.75000000000000011" r="0.75000000000000011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455516014234873"/>
          <c:y val="4.7120418848167547E-2"/>
          <c:w val="0.82740213523131656"/>
          <c:h val="0.7905759162303666"/>
        </c:manualLayout>
      </c:layout>
      <c:scatterChart>
        <c:scatterStyle val="lineMarker"/>
        <c:varyColors val="0"/>
        <c:ser>
          <c:idx val="0"/>
          <c:order val="0"/>
          <c:tx>
            <c:v>Well data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DCARegression!$A$10:$A$33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DCARegression!$B$10:$B$33</c:f>
              <c:numCache>
                <c:formatCode>_(* #,##0_);_(* \(#,##0\);_(* "-"??_);_(@_)</c:formatCode>
                <c:ptCount val="24"/>
                <c:pt idx="0">
                  <c:v>236898.40505580726</c:v>
                </c:pt>
                <c:pt idx="1">
                  <c:v>170759.27512050795</c:v>
                </c:pt>
                <c:pt idx="2">
                  <c:v>152230.73492190987</c:v>
                </c:pt>
                <c:pt idx="3">
                  <c:v>178954.31640350082</c:v>
                </c:pt>
                <c:pt idx="4">
                  <c:v>165184.29325177072</c:v>
                </c:pt>
                <c:pt idx="5">
                  <c:v>151247.97910522876</c:v>
                </c:pt>
                <c:pt idx="6">
                  <c:v>100657.67073459193</c:v>
                </c:pt>
                <c:pt idx="7">
                  <c:v>95221.819529621396</c:v>
                </c:pt>
                <c:pt idx="8">
                  <c:v>142029.04186632522</c:v>
                </c:pt>
                <c:pt idx="9">
                  <c:v>114026.45463596398</c:v>
                </c:pt>
                <c:pt idx="10">
                  <c:v>117891.46826507834</c:v>
                </c:pt>
                <c:pt idx="11">
                  <c:v>89491.06364918375</c:v>
                </c:pt>
                <c:pt idx="12">
                  <c:v>128071.4940799857</c:v>
                </c:pt>
                <c:pt idx="13">
                  <c:v>120140.97530566389</c:v>
                </c:pt>
                <c:pt idx="14">
                  <c:v>104057.82282308525</c:v>
                </c:pt>
                <c:pt idx="15">
                  <c:v>85477.271832779224</c:v>
                </c:pt>
                <c:pt idx="16">
                  <c:v>102511.48509372967</c:v>
                </c:pt>
                <c:pt idx="17">
                  <c:v>112948.07826510466</c:v>
                </c:pt>
                <c:pt idx="18">
                  <c:v>108878.19779853603</c:v>
                </c:pt>
                <c:pt idx="19">
                  <c:v>119776.50233337001</c:v>
                </c:pt>
                <c:pt idx="20">
                  <c:v>94325.435344153157</c:v>
                </c:pt>
                <c:pt idx="21">
                  <c:v>104740.62611537092</c:v>
                </c:pt>
                <c:pt idx="22">
                  <c:v>102648.78431478902</c:v>
                </c:pt>
                <c:pt idx="23">
                  <c:v>101908.36431544558</c:v>
                </c:pt>
              </c:numCache>
            </c:numRef>
          </c:yVal>
          <c:smooth val="0"/>
        </c:ser>
        <c:ser>
          <c:idx val="1"/>
          <c:order val="1"/>
          <c:tx>
            <c:v>Hyperbolic Forecast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'DCA Forecast'!$A$15:$A$494</c:f>
              <c:numCache>
                <c:formatCode>General</c:formatCode>
                <c:ptCount val="4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</c:numCache>
            </c:numRef>
          </c:xVal>
          <c:yVal>
            <c:numRef>
              <c:f>'DCA Forecast'!$D$15:$D$494</c:f>
              <c:numCache>
                <c:formatCode>_(* #,##0_);_(* \(#,##0\);_(* "-"??_);_(@_)</c:formatCode>
                <c:ptCount val="480"/>
                <c:pt idx="0">
                  <c:v>233055.41080302533</c:v>
                </c:pt>
                <c:pt idx="1">
                  <c:v>188362.39181804072</c:v>
                </c:pt>
                <c:pt idx="2">
                  <c:v>169095.52322656737</c:v>
                </c:pt>
                <c:pt idx="3">
                  <c:v>157087.55892073654</c:v>
                </c:pt>
                <c:pt idx="4">
                  <c:v>148518.38541608746</c:v>
                </c:pt>
                <c:pt idx="5">
                  <c:v>141934.88124744862</c:v>
                </c:pt>
                <c:pt idx="6">
                  <c:v>136633.92859986448</c:v>
                </c:pt>
                <c:pt idx="7">
                  <c:v>132224.25074075558</c:v>
                </c:pt>
                <c:pt idx="8">
                  <c:v>128466.87158418377</c:v>
                </c:pt>
                <c:pt idx="9">
                  <c:v>125205.73826156883</c:v>
                </c:pt>
                <c:pt idx="10">
                  <c:v>122333.66060192906</c:v>
                </c:pt>
                <c:pt idx="11">
                  <c:v>119774.03180067567</c:v>
                </c:pt>
                <c:pt idx="12">
                  <c:v>117470.32261969941</c:v>
                </c:pt>
                <c:pt idx="13">
                  <c:v>115379.70490131155</c:v>
                </c:pt>
                <c:pt idx="14">
                  <c:v>113469.00517424615</c:v>
                </c:pt>
                <c:pt idx="15">
                  <c:v>111712.03988811327</c:v>
                </c:pt>
                <c:pt idx="16">
                  <c:v>110087.80455982778</c:v>
                </c:pt>
                <c:pt idx="17">
                  <c:v>108579.20960097061</c:v>
                </c:pt>
                <c:pt idx="18">
                  <c:v>107172.17691249168</c:v>
                </c:pt>
                <c:pt idx="19">
                  <c:v>105854.98092677444</c:v>
                </c:pt>
                <c:pt idx="20">
                  <c:v>104617.7591694789</c:v>
                </c:pt>
                <c:pt idx="21">
                  <c:v>103452.14282215713</c:v>
                </c:pt>
                <c:pt idx="22">
                  <c:v>102350.97380383406</c:v>
                </c:pt>
                <c:pt idx="23">
                  <c:v>101308.08526809746</c:v>
                </c:pt>
                <c:pt idx="24">
                  <c:v>100318.12927861279</c:v>
                </c:pt>
                <c:pt idx="25">
                  <c:v>99376.440060173627</c:v>
                </c:pt>
                <c:pt idx="26">
                  <c:v>98478.924409111962</c:v>
                </c:pt>
                <c:pt idx="27">
                  <c:v>97621.973072207533</c:v>
                </c:pt>
                <c:pt idx="28">
                  <c:v>96802.38848444121</c:v>
                </c:pt>
                <c:pt idx="29">
                  <c:v>96017.325390503276</c:v>
                </c:pt>
                <c:pt idx="30">
                  <c:v>95264.241704638582</c:v>
                </c:pt>
                <c:pt idx="31">
                  <c:v>94540.857572904322</c:v>
                </c:pt>
                <c:pt idx="32">
                  <c:v>93845.121057606302</c:v>
                </c:pt>
                <c:pt idx="33">
                  <c:v>93175.179206081666</c:v>
                </c:pt>
                <c:pt idx="34">
                  <c:v>92529.353527135681</c:v>
                </c:pt>
                <c:pt idx="35">
                  <c:v>91906.119097794406</c:v>
                </c:pt>
                <c:pt idx="36">
                  <c:v>91304.086677656509</c:v>
                </c:pt>
                <c:pt idx="37">
                  <c:v>90721.98732943926</c:v>
                </c:pt>
                <c:pt idx="38">
                  <c:v>90158.659138145857</c:v>
                </c:pt>
                <c:pt idx="39">
                  <c:v>89613.035696269013</c:v>
                </c:pt>
                <c:pt idx="40">
                  <c:v>89084.136082699522</c:v>
                </c:pt>
                <c:pt idx="41">
                  <c:v>88571.056109498255</c:v>
                </c:pt>
                <c:pt idx="42">
                  <c:v>88072.960650809109</c:v>
                </c:pt>
                <c:pt idx="43">
                  <c:v>87589.07689743489</c:v>
                </c:pt>
                <c:pt idx="44">
                  <c:v>87118.688407634385</c:v>
                </c:pt>
                <c:pt idx="45">
                  <c:v>86661.129844395444</c:v>
                </c:pt>
                <c:pt idx="46">
                  <c:v>86215.782306856476</c:v>
                </c:pt>
                <c:pt idx="47">
                  <c:v>85782.069178096019</c:v>
                </c:pt>
                <c:pt idx="48">
                  <c:v>85359.452421617694</c:v>
                </c:pt>
                <c:pt idx="49">
                  <c:v>84947.429271677509</c:v>
                </c:pt>
                <c:pt idx="50">
                  <c:v>84545.529266470112</c:v>
                </c:pt>
                <c:pt idx="51">
                  <c:v>84153.311584847979</c:v>
                </c:pt>
                <c:pt idx="52">
                  <c:v>83770.362648228183</c:v>
                </c:pt>
                <c:pt idx="53">
                  <c:v>83396.293958739378</c:v>
                </c:pt>
                <c:pt idx="54">
                  <c:v>83030.740144718438</c:v>
                </c:pt>
                <c:pt idx="55">
                  <c:v>82673.357191693969</c:v>
                </c:pt>
                <c:pt idx="56">
                  <c:v>82323.820837303996</c:v>
                </c:pt>
                <c:pt idx="57">
                  <c:v>81981.82511265669</c:v>
                </c:pt>
                <c:pt idx="58">
                  <c:v>81647.08101498615</c:v>
                </c:pt>
                <c:pt idx="59">
                  <c:v>81319.315296729095</c:v>
                </c:pt>
                <c:pt idx="60">
                  <c:v>80998.269360210747</c:v>
                </c:pt>
                <c:pt idx="61">
                  <c:v>80683.698246224783</c:v>
                </c:pt>
                <c:pt idx="62">
                  <c:v>80375.369707834907</c:v>
                </c:pt>
                <c:pt idx="63">
                  <c:v>80073.063360291533</c:v>
                </c:pt>
                <c:pt idx="64">
                  <c:v>79776.56990071293</c:v>
                </c:pt>
                <c:pt idx="65">
                  <c:v>79485.690389495343</c:v>
                </c:pt>
                <c:pt idx="66">
                  <c:v>79200.235589263961</c:v>
                </c:pt>
                <c:pt idx="67">
                  <c:v>78920.025354373269</c:v>
                </c:pt>
                <c:pt idx="68">
                  <c:v>78644.888067834079</c:v>
                </c:pt>
                <c:pt idx="69">
                  <c:v>78374.660120367073</c:v>
                </c:pt>
                <c:pt idx="70">
                  <c:v>78109.185428305529</c:v>
                </c:pt>
                <c:pt idx="71">
                  <c:v>77848.314986784942</c:v>
                </c:pt>
                <c:pt idx="72">
                  <c:v>77591.906455574557</c:v>
                </c:pt>
                <c:pt idx="73">
                  <c:v>77339.823774179444</c:v>
                </c:pt>
                <c:pt idx="74">
                  <c:v>77091.936803893186</c:v>
                </c:pt>
                <c:pt idx="75">
                  <c:v>76848.120995176956</c:v>
                </c:pt>
                <c:pt idx="76">
                  <c:v>76608.257077582181</c:v>
                </c:pt>
                <c:pt idx="77">
                  <c:v>76372.230770597234</c:v>
                </c:pt>
                <c:pt idx="78">
                  <c:v>76139.93251389917</c:v>
                </c:pt>
                <c:pt idx="79">
                  <c:v>75911.257215447724</c:v>
                </c:pt>
                <c:pt idx="80">
                  <c:v>75686.104015833698</c:v>
                </c:pt>
                <c:pt idx="81">
                  <c:v>75464.376068195328</c:v>
                </c:pt>
                <c:pt idx="82">
                  <c:v>75245.980331428349</c:v>
                </c:pt>
                <c:pt idx="83">
                  <c:v>75030.827377062291</c:v>
                </c:pt>
                <c:pt idx="84">
                  <c:v>74818.831207728945</c:v>
                </c:pt>
                <c:pt idx="85">
                  <c:v>74609.909087042324</c:v>
                </c:pt>
                <c:pt idx="86">
                  <c:v>74403.981379311532</c:v>
                </c:pt>
                <c:pt idx="87">
                  <c:v>74200.97139958851</c:v>
                </c:pt>
                <c:pt idx="88">
                  <c:v>74000.805271927267</c:v>
                </c:pt>
                <c:pt idx="89">
                  <c:v>73803.41179622896</c:v>
                </c:pt>
                <c:pt idx="90">
                  <c:v>73608.722322961316</c:v>
                </c:pt>
                <c:pt idx="91">
                  <c:v>73416.670634647831</c:v>
                </c:pt>
                <c:pt idx="92">
                  <c:v>73227.192834636196</c:v>
                </c:pt>
                <c:pt idx="93">
                  <c:v>73040.227241341025</c:v>
                </c:pt>
                <c:pt idx="94">
                  <c:v>72855.714289313182</c:v>
                </c:pt>
                <c:pt idx="95">
                  <c:v>72673.596434734762</c:v>
                </c:pt>
                <c:pt idx="96">
                  <c:v>72493.818066969514</c:v>
                </c:pt>
                <c:pt idx="97">
                  <c:v>72316.325424086303</c:v>
                </c:pt>
                <c:pt idx="98">
                  <c:v>72141.066513521597</c:v>
                </c:pt>
                <c:pt idx="99">
                  <c:v>71967.991036383435</c:v>
                </c:pt>
                <c:pt idx="100">
                  <c:v>71797.050316117704</c:v>
                </c:pt>
                <c:pt idx="101">
                  <c:v>71628.197230834514</c:v>
                </c:pt>
                <c:pt idx="102">
                  <c:v>71461.386148424819</c:v>
                </c:pt>
                <c:pt idx="103">
                  <c:v>71296.572866275907</c:v>
                </c:pt>
                <c:pt idx="104">
                  <c:v>71133.71455251053</c:v>
                </c:pt>
                <c:pt idx="105">
                  <c:v>70972.769691342488</c:v>
                </c:pt>
                <c:pt idx="106">
                  <c:v>70813.698030408472</c:v>
                </c:pt>
                <c:pt idx="107">
                  <c:v>70656.4605311919</c:v>
                </c:pt>
                <c:pt idx="108">
                  <c:v>70501.019321037456</c:v>
                </c:pt>
                <c:pt idx="109">
                  <c:v>70347.337648583576</c:v>
                </c:pt>
                <c:pt idx="110">
                  <c:v>70195.379840414971</c:v>
                </c:pt>
                <c:pt idx="111">
                  <c:v>70045.111260002479</c:v>
                </c:pt>
                <c:pt idx="112">
                  <c:v>69896.498268697411</c:v>
                </c:pt>
                <c:pt idx="113">
                  <c:v>69749.508188560605</c:v>
                </c:pt>
                <c:pt idx="114">
                  <c:v>69604.109266486019</c:v>
                </c:pt>
                <c:pt idx="115">
                  <c:v>69460.270640477538</c:v>
                </c:pt>
                <c:pt idx="116">
                  <c:v>69317.962307054549</c:v>
                </c:pt>
                <c:pt idx="117">
                  <c:v>69177.1550904084</c:v>
                </c:pt>
                <c:pt idx="118">
                  <c:v>69037.820612613112</c:v>
                </c:pt>
                <c:pt idx="119">
                  <c:v>68899.931265478954</c:v>
                </c:pt>
                <c:pt idx="120">
                  <c:v>68763.460183078423</c:v>
                </c:pt>
                <c:pt idx="121">
                  <c:v>68628.381216570735</c:v>
                </c:pt>
                <c:pt idx="122">
                  <c:v>68494.668908452615</c:v>
                </c:pt>
                <c:pt idx="123">
                  <c:v>68362.298469619825</c:v>
                </c:pt>
                <c:pt idx="124">
                  <c:v>68231.245756018907</c:v>
                </c:pt>
                <c:pt idx="125">
                  <c:v>68101.487247196957</c:v>
                </c:pt>
                <c:pt idx="126">
                  <c:v>67973.000025231391</c:v>
                </c:pt>
                <c:pt idx="127">
                  <c:v>67845.76175468415</c:v>
                </c:pt>
                <c:pt idx="128">
                  <c:v>67719.750663651153</c:v>
                </c:pt>
                <c:pt idx="129">
                  <c:v>67594.945524655282</c:v>
                </c:pt>
                <c:pt idx="130">
                  <c:v>67471.325637735426</c:v>
                </c:pt>
                <c:pt idx="131">
                  <c:v>67348.870812894776</c:v>
                </c:pt>
                <c:pt idx="132">
                  <c:v>67227.561353983358</c:v>
                </c:pt>
                <c:pt idx="133">
                  <c:v>67107.378042981029</c:v>
                </c:pt>
                <c:pt idx="134">
                  <c:v>66988.302124850452</c:v>
                </c:pt>
                <c:pt idx="135">
                  <c:v>66870.31529318355</c:v>
                </c:pt>
                <c:pt idx="136">
                  <c:v>66753.399676077068</c:v>
                </c:pt>
                <c:pt idx="137">
                  <c:v>66637.537823077291</c:v>
                </c:pt>
                <c:pt idx="138">
                  <c:v>66522.712691748515</c:v>
                </c:pt>
                <c:pt idx="139">
                  <c:v>66408.907635524869</c:v>
                </c:pt>
                <c:pt idx="140">
                  <c:v>66296.1063922178</c:v>
                </c:pt>
                <c:pt idx="141">
                  <c:v>66184.293071497232</c:v>
                </c:pt>
                <c:pt idx="142">
                  <c:v>66073.452144848183</c:v>
                </c:pt>
                <c:pt idx="143">
                  <c:v>65963.568434104323</c:v>
                </c:pt>
                <c:pt idx="144">
                  <c:v>65854.627101721242</c:v>
                </c:pt>
                <c:pt idx="145">
                  <c:v>65746.613640446216</c:v>
                </c:pt>
                <c:pt idx="146">
                  <c:v>65639.513863939792</c:v>
                </c:pt>
                <c:pt idx="147">
                  <c:v>65533.313897645101</c:v>
                </c:pt>
                <c:pt idx="148">
                  <c:v>65428.000169517472</c:v>
                </c:pt>
                <c:pt idx="149">
                  <c:v>65323.559401964769</c:v>
                </c:pt>
                <c:pt idx="150">
                  <c:v>65219.978603135794</c:v>
                </c:pt>
                <c:pt idx="151">
                  <c:v>65117.2450591214</c:v>
                </c:pt>
                <c:pt idx="152">
                  <c:v>65015.346325995401</c:v>
                </c:pt>
                <c:pt idx="153">
                  <c:v>64914.270222738385</c:v>
                </c:pt>
                <c:pt idx="154">
                  <c:v>64814.004823695868</c:v>
                </c:pt>
                <c:pt idx="155">
                  <c:v>64714.538451829925</c:v>
                </c:pt>
                <c:pt idx="156">
                  <c:v>64615.859671616927</c:v>
                </c:pt>
                <c:pt idx="157">
                  <c:v>64517.957283072174</c:v>
                </c:pt>
                <c:pt idx="158">
                  <c:v>64420.820315195248</c:v>
                </c:pt>
                <c:pt idx="159">
                  <c:v>64324.438019504771</c:v>
                </c:pt>
                <c:pt idx="160">
                  <c:v>64228.799864998087</c:v>
                </c:pt>
                <c:pt idx="161">
                  <c:v>64133.89553171955</c:v>
                </c:pt>
                <c:pt idx="162">
                  <c:v>64039.714905273169</c:v>
                </c:pt>
                <c:pt idx="163">
                  <c:v>63946.248072238639</c:v>
                </c:pt>
                <c:pt idx="164">
                  <c:v>63853.485313987359</c:v>
                </c:pt>
                <c:pt idx="165">
                  <c:v>63761.417102396488</c:v>
                </c:pt>
                <c:pt idx="166">
                  <c:v>63670.034094886854</c:v>
                </c:pt>
                <c:pt idx="167">
                  <c:v>63579.327129105106</c:v>
                </c:pt>
                <c:pt idx="168">
                  <c:v>63489.287219645455</c:v>
                </c:pt>
                <c:pt idx="169">
                  <c:v>63399.90555212833</c:v>
                </c:pt>
                <c:pt idx="170">
                  <c:v>63311.17348010838</c:v>
                </c:pt>
                <c:pt idx="171">
                  <c:v>63223.082520410419</c:v>
                </c:pt>
                <c:pt idx="172">
                  <c:v>63135.624349324033</c:v>
                </c:pt>
                <c:pt idx="173">
                  <c:v>63048.790798215196</c:v>
                </c:pt>
                <c:pt idx="174">
                  <c:v>62962.573850462213</c:v>
                </c:pt>
                <c:pt idx="175">
                  <c:v>62876.965637434274</c:v>
                </c:pt>
                <c:pt idx="176">
                  <c:v>62791.958434790373</c:v>
                </c:pt>
                <c:pt idx="177">
                  <c:v>62707.544659283012</c:v>
                </c:pt>
                <c:pt idx="178">
                  <c:v>62623.716865301132</c:v>
                </c:pt>
                <c:pt idx="179">
                  <c:v>62540.467741550878</c:v>
                </c:pt>
                <c:pt idx="180">
                  <c:v>62457.790108270943</c:v>
                </c:pt>
                <c:pt idx="181">
                  <c:v>62375.676913471892</c:v>
                </c:pt>
                <c:pt idx="182">
                  <c:v>62294.121230617166</c:v>
                </c:pt>
                <c:pt idx="183">
                  <c:v>62213.116255410016</c:v>
                </c:pt>
                <c:pt idx="184">
                  <c:v>62132.655303036794</c:v>
                </c:pt>
                <c:pt idx="185">
                  <c:v>62052.731805415824</c:v>
                </c:pt>
                <c:pt idx="186">
                  <c:v>61973.33930875361</c:v>
                </c:pt>
                <c:pt idx="187">
                  <c:v>61894.471470566466</c:v>
                </c:pt>
                <c:pt idx="188">
                  <c:v>61816.122057260945</c:v>
                </c:pt>
                <c:pt idx="189">
                  <c:v>61738.284942273051</c:v>
                </c:pt>
                <c:pt idx="190">
                  <c:v>61660.954102860764</c:v>
                </c:pt>
                <c:pt idx="191">
                  <c:v>61584.123618381098</c:v>
                </c:pt>
                <c:pt idx="192">
                  <c:v>61507.787667730823</c:v>
                </c:pt>
                <c:pt idx="193">
                  <c:v>61431.940527267754</c:v>
                </c:pt>
                <c:pt idx="194">
                  <c:v>61356.576568774879</c:v>
                </c:pt>
                <c:pt idx="195">
                  <c:v>61281.690257307142</c:v>
                </c:pt>
                <c:pt idx="196">
                  <c:v>61207.276149038225</c:v>
                </c:pt>
                <c:pt idx="197">
                  <c:v>61133.328889682889</c:v>
                </c:pt>
                <c:pt idx="198">
                  <c:v>61059.843212135136</c:v>
                </c:pt>
                <c:pt idx="199">
                  <c:v>60986.813934968784</c:v>
                </c:pt>
                <c:pt idx="200">
                  <c:v>60914.235960356891</c:v>
                </c:pt>
                <c:pt idx="201">
                  <c:v>60842.104272620752</c:v>
                </c:pt>
                <c:pt idx="202">
                  <c:v>60770.413936123252</c:v>
                </c:pt>
                <c:pt idx="203">
                  <c:v>60699.160093974322</c:v>
                </c:pt>
                <c:pt idx="204">
                  <c:v>60628.33796617575</c:v>
                </c:pt>
                <c:pt idx="205">
                  <c:v>60557.942847972736</c:v>
                </c:pt>
                <c:pt idx="206">
                  <c:v>60487.970108641312</c:v>
                </c:pt>
                <c:pt idx="207">
                  <c:v>60418.415189614519</c:v>
                </c:pt>
                <c:pt idx="208">
                  <c:v>60349.273603254929</c:v>
                </c:pt>
                <c:pt idx="209">
                  <c:v>60280.540931168944</c:v>
                </c:pt>
                <c:pt idx="210">
                  <c:v>60212.212823070586</c:v>
                </c:pt>
                <c:pt idx="211">
                  <c:v>60144.284995503724</c:v>
                </c:pt>
                <c:pt idx="212">
                  <c:v>60076.753229824826</c:v>
                </c:pt>
                <c:pt idx="213">
                  <c:v>60009.613371968269</c:v>
                </c:pt>
                <c:pt idx="214">
                  <c:v>59942.861330140382</c:v>
                </c:pt>
                <c:pt idx="215">
                  <c:v>59876.493074506521</c:v>
                </c:pt>
                <c:pt idx="216">
                  <c:v>59810.504635181278</c:v>
                </c:pt>
                <c:pt idx="217">
                  <c:v>59744.892101429403</c:v>
                </c:pt>
                <c:pt idx="218">
                  <c:v>59679.651620838791</c:v>
                </c:pt>
                <c:pt idx="219">
                  <c:v>59614.779397457838</c:v>
                </c:pt>
                <c:pt idx="220">
                  <c:v>59550.271691307425</c:v>
                </c:pt>
                <c:pt idx="221">
                  <c:v>59486.124817248434</c:v>
                </c:pt>
                <c:pt idx="222">
                  <c:v>59422.335143383592</c:v>
                </c:pt>
                <c:pt idx="223">
                  <c:v>59358.899090848863</c:v>
                </c:pt>
                <c:pt idx="224">
                  <c:v>59295.813132364303</c:v>
                </c:pt>
                <c:pt idx="225">
                  <c:v>59233.073791116476</c:v>
                </c:pt>
                <c:pt idx="226">
                  <c:v>59170.677640210837</c:v>
                </c:pt>
                <c:pt idx="227">
                  <c:v>59108.621301539242</c:v>
                </c:pt>
                <c:pt idx="228">
                  <c:v>59046.901444911957</c:v>
                </c:pt>
                <c:pt idx="229">
                  <c:v>58985.514786876738</c:v>
                </c:pt>
                <c:pt idx="230">
                  <c:v>58924.458090554923</c:v>
                </c:pt>
                <c:pt idx="231">
                  <c:v>58863.728164196014</c:v>
                </c:pt>
                <c:pt idx="232">
                  <c:v>58803.321860287338</c:v>
                </c:pt>
                <c:pt idx="233">
                  <c:v>58743.236075222492</c:v>
                </c:pt>
                <c:pt idx="234">
                  <c:v>58683.467748500407</c:v>
                </c:pt>
                <c:pt idx="235">
                  <c:v>58624.013861071318</c:v>
                </c:pt>
                <c:pt idx="236">
                  <c:v>58564.871435977519</c:v>
                </c:pt>
                <c:pt idx="237">
                  <c:v>58506.037536241114</c:v>
                </c:pt>
                <c:pt idx="238">
                  <c:v>58447.509265288711</c:v>
                </c:pt>
                <c:pt idx="239">
                  <c:v>58389.283765338361</c:v>
                </c:pt>
                <c:pt idx="240">
                  <c:v>58331.358217358589</c:v>
                </c:pt>
                <c:pt idx="241">
                  <c:v>58273.729839995503</c:v>
                </c:pt>
                <c:pt idx="242">
                  <c:v>58216.395889140666</c:v>
                </c:pt>
                <c:pt idx="243">
                  <c:v>58159.353657167405</c:v>
                </c:pt>
                <c:pt idx="244">
                  <c:v>58102.600472223014</c:v>
                </c:pt>
                <c:pt idx="245">
                  <c:v>58046.133697811514</c:v>
                </c:pt>
                <c:pt idx="246">
                  <c:v>57989.95073223114</c:v>
                </c:pt>
                <c:pt idx="247">
                  <c:v>57934.049007568508</c:v>
                </c:pt>
                <c:pt idx="248">
                  <c:v>57878.425989352167</c:v>
                </c:pt>
                <c:pt idx="249">
                  <c:v>57823.079176522791</c:v>
                </c:pt>
                <c:pt idx="250">
                  <c:v>57768.006099622697</c:v>
                </c:pt>
                <c:pt idx="251">
                  <c:v>57713.20432176441</c:v>
                </c:pt>
                <c:pt idx="252">
                  <c:v>57658.671436648816</c:v>
                </c:pt>
                <c:pt idx="253">
                  <c:v>57604.405069202185</c:v>
                </c:pt>
                <c:pt idx="254">
                  <c:v>57550.402874350548</c:v>
                </c:pt>
                <c:pt idx="255">
                  <c:v>57496.662536852062</c:v>
                </c:pt>
                <c:pt idx="256">
                  <c:v>57443.181770656258</c:v>
                </c:pt>
                <c:pt idx="257">
                  <c:v>57389.958318546414</c:v>
                </c:pt>
                <c:pt idx="258">
                  <c:v>57336.989951398224</c:v>
                </c:pt>
                <c:pt idx="259">
                  <c:v>57284.274468228221</c:v>
                </c:pt>
                <c:pt idx="260">
                  <c:v>57231.809695184231</c:v>
                </c:pt>
                <c:pt idx="261">
                  <c:v>57179.59348532185</c:v>
                </c:pt>
                <c:pt idx="262">
                  <c:v>57127.623718447983</c:v>
                </c:pt>
                <c:pt idx="263">
                  <c:v>57075.89830012992</c:v>
                </c:pt>
                <c:pt idx="264">
                  <c:v>57024.415161803365</c:v>
                </c:pt>
                <c:pt idx="265">
                  <c:v>56973.172260098159</c:v>
                </c:pt>
                <c:pt idx="266">
                  <c:v>56922.167576376349</c:v>
                </c:pt>
                <c:pt idx="267">
                  <c:v>56871.399116609246</c:v>
                </c:pt>
                <c:pt idx="268">
                  <c:v>56820.864910598844</c:v>
                </c:pt>
                <c:pt idx="269">
                  <c:v>56770.563012119383</c:v>
                </c:pt>
                <c:pt idx="270">
                  <c:v>56720.491498179734</c:v>
                </c:pt>
                <c:pt idx="271">
                  <c:v>56670.648468352854</c:v>
                </c:pt>
                <c:pt idx="272">
                  <c:v>56621.032045479864</c:v>
                </c:pt>
                <c:pt idx="273">
                  <c:v>56571.640374045819</c:v>
                </c:pt>
                <c:pt idx="274">
                  <c:v>56522.471620704979</c:v>
                </c:pt>
                <c:pt idx="275">
                  <c:v>56473.523973599076</c:v>
                </c:pt>
                <c:pt idx="276">
                  <c:v>56424.79564216733</c:v>
                </c:pt>
                <c:pt idx="277">
                  <c:v>56376.284856725484</c:v>
                </c:pt>
                <c:pt idx="278">
                  <c:v>56327.989868111908</c:v>
                </c:pt>
                <c:pt idx="279">
                  <c:v>56279.908947646618</c:v>
                </c:pt>
                <c:pt idx="280">
                  <c:v>56232.04038599506</c:v>
                </c:pt>
                <c:pt idx="281">
                  <c:v>56184.382494471967</c:v>
                </c:pt>
                <c:pt idx="282">
                  <c:v>56136.933602966368</c:v>
                </c:pt>
                <c:pt idx="283">
                  <c:v>56089.69206077233</c:v>
                </c:pt>
                <c:pt idx="284">
                  <c:v>56042.656235925853</c:v>
                </c:pt>
                <c:pt idx="285">
                  <c:v>55995.824514936656</c:v>
                </c:pt>
                <c:pt idx="286">
                  <c:v>55949.195302665234</c:v>
                </c:pt>
                <c:pt idx="287">
                  <c:v>55902.76702189818</c:v>
                </c:pt>
                <c:pt idx="288">
                  <c:v>55856.538113113493</c:v>
                </c:pt>
                <c:pt idx="289">
                  <c:v>55810.507034040987</c:v>
                </c:pt>
                <c:pt idx="290">
                  <c:v>55764.672260060906</c:v>
                </c:pt>
                <c:pt idx="291">
                  <c:v>55719.032283257693</c:v>
                </c:pt>
                <c:pt idx="292">
                  <c:v>55673.585612215102</c:v>
                </c:pt>
                <c:pt idx="293">
                  <c:v>55628.33077224344</c:v>
                </c:pt>
                <c:pt idx="294">
                  <c:v>55583.266304928809</c:v>
                </c:pt>
                <c:pt idx="295">
                  <c:v>55538.390767507255</c:v>
                </c:pt>
                <c:pt idx="296">
                  <c:v>55493.702733308077</c:v>
                </c:pt>
                <c:pt idx="297">
                  <c:v>55449.20079112798</c:v>
                </c:pt>
                <c:pt idx="298">
                  <c:v>55404.88354485482</c:v>
                </c:pt>
                <c:pt idx="299">
                  <c:v>55360.749613817781</c:v>
                </c:pt>
                <c:pt idx="300">
                  <c:v>55316.797631990165</c:v>
                </c:pt>
                <c:pt idx="301">
                  <c:v>55273.026247989386</c:v>
                </c:pt>
                <c:pt idx="302">
                  <c:v>55229.43412521109</c:v>
                </c:pt>
                <c:pt idx="303">
                  <c:v>55186.019940923899</c:v>
                </c:pt>
                <c:pt idx="304">
                  <c:v>55142.782386764884</c:v>
                </c:pt>
                <c:pt idx="305">
                  <c:v>55099.720168195665</c:v>
                </c:pt>
                <c:pt idx="306">
                  <c:v>55056.832004025578</c:v>
                </c:pt>
                <c:pt idx="307">
                  <c:v>55014.116627290845</c:v>
                </c:pt>
                <c:pt idx="308">
                  <c:v>54971.572783328593</c:v>
                </c:pt>
                <c:pt idx="309">
                  <c:v>54929.199231784791</c:v>
                </c:pt>
                <c:pt idx="310">
                  <c:v>54886.994743924588</c:v>
                </c:pt>
                <c:pt idx="311">
                  <c:v>54844.958105102181</c:v>
                </c:pt>
                <c:pt idx="312">
                  <c:v>54803.088112208992</c:v>
                </c:pt>
                <c:pt idx="313">
                  <c:v>54761.383575223386</c:v>
                </c:pt>
                <c:pt idx="314">
                  <c:v>54719.843316227198</c:v>
                </c:pt>
                <c:pt idx="315">
                  <c:v>54678.466169055551</c:v>
                </c:pt>
                <c:pt idx="316">
                  <c:v>54637.250979904085</c:v>
                </c:pt>
                <c:pt idx="317">
                  <c:v>54596.196606885642</c:v>
                </c:pt>
                <c:pt idx="318">
                  <c:v>54555.30191880092</c:v>
                </c:pt>
                <c:pt idx="319">
                  <c:v>54514.565797150135</c:v>
                </c:pt>
                <c:pt idx="320">
                  <c:v>54473.987133808434</c:v>
                </c:pt>
                <c:pt idx="321">
                  <c:v>54433.56483219564</c:v>
                </c:pt>
                <c:pt idx="322">
                  <c:v>54393.297806747258</c:v>
                </c:pt>
                <c:pt idx="323">
                  <c:v>54353.184982791543</c:v>
                </c:pt>
                <c:pt idx="324">
                  <c:v>54313.22529611364</c:v>
                </c:pt>
                <c:pt idx="325">
                  <c:v>54273.417693469673</c:v>
                </c:pt>
                <c:pt idx="326">
                  <c:v>54233.761131908745</c:v>
                </c:pt>
                <c:pt idx="327">
                  <c:v>54194.25457855314</c:v>
                </c:pt>
                <c:pt idx="328">
                  <c:v>54154.897011123598</c:v>
                </c:pt>
                <c:pt idx="329">
                  <c:v>54115.687417175621</c:v>
                </c:pt>
                <c:pt idx="330">
                  <c:v>54076.624794140458</c:v>
                </c:pt>
                <c:pt idx="331">
                  <c:v>54037.708149354905</c:v>
                </c:pt>
                <c:pt idx="332">
                  <c:v>53998.93649976328</c:v>
                </c:pt>
                <c:pt idx="333">
                  <c:v>53960.308871906251</c:v>
                </c:pt>
                <c:pt idx="334">
                  <c:v>53921.824301742017</c:v>
                </c:pt>
                <c:pt idx="335">
                  <c:v>53883.481834478676</c:v>
                </c:pt>
                <c:pt idx="336">
                  <c:v>53845.280524622649</c:v>
                </c:pt>
                <c:pt idx="337">
                  <c:v>53807.219435743988</c:v>
                </c:pt>
                <c:pt idx="338">
                  <c:v>53769.297640010715</c:v>
                </c:pt>
                <c:pt idx="339">
                  <c:v>53731.514219101518</c:v>
                </c:pt>
                <c:pt idx="340">
                  <c:v>53693.86826299876</c:v>
                </c:pt>
                <c:pt idx="341">
                  <c:v>53656.358870390803</c:v>
                </c:pt>
                <c:pt idx="342">
                  <c:v>53618.985148437321</c:v>
                </c:pt>
                <c:pt idx="343">
                  <c:v>53581.74621277675</c:v>
                </c:pt>
                <c:pt idx="344">
                  <c:v>53544.64118751511</c:v>
                </c:pt>
                <c:pt idx="345">
                  <c:v>53507.669204711914</c:v>
                </c:pt>
                <c:pt idx="346">
                  <c:v>53470.829404678196</c:v>
                </c:pt>
                <c:pt idx="347">
                  <c:v>53434.12093565613</c:v>
                </c:pt>
                <c:pt idx="348">
                  <c:v>53397.542954027653</c:v>
                </c:pt>
                <c:pt idx="349">
                  <c:v>53361.094623591751</c:v>
                </c:pt>
                <c:pt idx="350">
                  <c:v>53324.775116417557</c:v>
                </c:pt>
                <c:pt idx="351">
                  <c:v>53288.583611633629</c:v>
                </c:pt>
                <c:pt idx="352">
                  <c:v>53252.519296262413</c:v>
                </c:pt>
                <c:pt idx="353">
                  <c:v>53216.581364598125</c:v>
                </c:pt>
                <c:pt idx="354">
                  <c:v>53180.769018799067</c:v>
                </c:pt>
                <c:pt idx="355">
                  <c:v>53145.081467337906</c:v>
                </c:pt>
                <c:pt idx="356">
                  <c:v>53109.517926815897</c:v>
                </c:pt>
                <c:pt idx="357">
                  <c:v>53074.077620245516</c:v>
                </c:pt>
                <c:pt idx="358">
                  <c:v>53038.75977832824</c:v>
                </c:pt>
                <c:pt idx="359">
                  <c:v>53003.563637956977</c:v>
                </c:pt>
                <c:pt idx="360">
                  <c:v>52968.488443579525</c:v>
                </c:pt>
                <c:pt idx="361">
                  <c:v>52933.53344566375</c:v>
                </c:pt>
                <c:pt idx="362">
                  <c:v>52898.697902258486</c:v>
                </c:pt>
                <c:pt idx="363">
                  <c:v>52863.981077279896</c:v>
                </c:pt>
                <c:pt idx="364">
                  <c:v>52829.382241632789</c:v>
                </c:pt>
                <c:pt idx="365">
                  <c:v>52794.900672432035</c:v>
                </c:pt>
                <c:pt idx="366">
                  <c:v>52760.535653103143</c:v>
                </c:pt>
                <c:pt idx="367">
                  <c:v>52726.286473911256</c:v>
                </c:pt>
                <c:pt idx="368">
                  <c:v>52692.152430746704</c:v>
                </c:pt>
                <c:pt idx="369">
                  <c:v>52658.132826071233</c:v>
                </c:pt>
                <c:pt idx="370">
                  <c:v>52624.226968191564</c:v>
                </c:pt>
                <c:pt idx="371">
                  <c:v>52590.434171613306</c:v>
                </c:pt>
                <c:pt idx="372">
                  <c:v>52556.753756728023</c:v>
                </c:pt>
                <c:pt idx="373">
                  <c:v>52523.185049794614</c:v>
                </c:pt>
                <c:pt idx="374">
                  <c:v>52489.727383166552</c:v>
                </c:pt>
                <c:pt idx="375">
                  <c:v>52456.380094364285</c:v>
                </c:pt>
                <c:pt idx="376">
                  <c:v>52423.142527420074</c:v>
                </c:pt>
                <c:pt idx="377">
                  <c:v>52390.014031197876</c:v>
                </c:pt>
                <c:pt idx="378">
                  <c:v>52356.993960462511</c:v>
                </c:pt>
                <c:pt idx="379">
                  <c:v>52324.08167585358</c:v>
                </c:pt>
                <c:pt idx="380">
                  <c:v>52291.276542987674</c:v>
                </c:pt>
                <c:pt idx="381">
                  <c:v>52258.577932793647</c:v>
                </c:pt>
                <c:pt idx="382">
                  <c:v>52225.985221851617</c:v>
                </c:pt>
                <c:pt idx="383">
                  <c:v>52193.497792162001</c:v>
                </c:pt>
                <c:pt idx="384">
                  <c:v>52161.115030046552</c:v>
                </c:pt>
                <c:pt idx="385">
                  <c:v>52128.836328078061</c:v>
                </c:pt>
                <c:pt idx="386">
                  <c:v>52096.661083415151</c:v>
                </c:pt>
                <c:pt idx="387">
                  <c:v>52064.588698063046</c:v>
                </c:pt>
                <c:pt idx="388">
                  <c:v>52032.618579171598</c:v>
                </c:pt>
                <c:pt idx="389">
                  <c:v>52000.750139255077</c:v>
                </c:pt>
                <c:pt idx="390">
                  <c:v>51968.982794929296</c:v>
                </c:pt>
                <c:pt idx="391">
                  <c:v>51937.315968237817</c:v>
                </c:pt>
                <c:pt idx="392">
                  <c:v>51905.749085769057</c:v>
                </c:pt>
                <c:pt idx="393">
                  <c:v>51874.281578607857</c:v>
                </c:pt>
                <c:pt idx="394">
                  <c:v>51842.912883188576</c:v>
                </c:pt>
                <c:pt idx="395">
                  <c:v>51811.642439737916</c:v>
                </c:pt>
                <c:pt idx="396">
                  <c:v>51780.469693418592</c:v>
                </c:pt>
                <c:pt idx="397">
                  <c:v>51749.394094455987</c:v>
                </c:pt>
                <c:pt idx="398">
                  <c:v>51718.41509635374</c:v>
                </c:pt>
                <c:pt idx="399">
                  <c:v>51687.532158154994</c:v>
                </c:pt>
                <c:pt idx="400">
                  <c:v>51656.744742643088</c:v>
                </c:pt>
                <c:pt idx="401">
                  <c:v>51626.052317213267</c:v>
                </c:pt>
                <c:pt idx="402">
                  <c:v>51595.454353440553</c:v>
                </c:pt>
                <c:pt idx="403">
                  <c:v>51564.950327012688</c:v>
                </c:pt>
                <c:pt idx="404">
                  <c:v>51534.539718452841</c:v>
                </c:pt>
                <c:pt idx="405">
                  <c:v>51504.222011286765</c:v>
                </c:pt>
                <c:pt idx="406">
                  <c:v>51473.996694460511</c:v>
                </c:pt>
                <c:pt idx="407">
                  <c:v>51443.863259769976</c:v>
                </c:pt>
                <c:pt idx="408">
                  <c:v>51413.821203947067</c:v>
                </c:pt>
                <c:pt idx="409">
                  <c:v>51383.870027367026</c:v>
                </c:pt>
                <c:pt idx="410">
                  <c:v>51354.009234134108</c:v>
                </c:pt>
                <c:pt idx="411">
                  <c:v>51324.23833290115</c:v>
                </c:pt>
                <c:pt idx="412">
                  <c:v>51294.556835219264</c:v>
                </c:pt>
                <c:pt idx="413">
                  <c:v>51264.964257325977</c:v>
                </c:pt>
                <c:pt idx="414">
                  <c:v>51235.460118915886</c:v>
                </c:pt>
                <c:pt idx="415">
                  <c:v>51206.043943122029</c:v>
                </c:pt>
                <c:pt idx="416">
                  <c:v>51176.715257491916</c:v>
                </c:pt>
                <c:pt idx="417">
                  <c:v>51147.473592642695</c:v>
                </c:pt>
                <c:pt idx="418">
                  <c:v>51118.318482942879</c:v>
                </c:pt>
                <c:pt idx="419">
                  <c:v>51089.24946660921</c:v>
                </c:pt>
                <c:pt idx="420">
                  <c:v>51060.266085017473</c:v>
                </c:pt>
                <c:pt idx="421">
                  <c:v>51031.367883391678</c:v>
                </c:pt>
                <c:pt idx="422">
                  <c:v>51002.554410364479</c:v>
                </c:pt>
                <c:pt idx="423">
                  <c:v>50973.825218059123</c:v>
                </c:pt>
                <c:pt idx="424">
                  <c:v>50945.179861776531</c:v>
                </c:pt>
                <c:pt idx="425">
                  <c:v>50916.61790053919</c:v>
                </c:pt>
                <c:pt idx="426">
                  <c:v>50888.138896357268</c:v>
                </c:pt>
                <c:pt idx="427">
                  <c:v>50859.742414966226</c:v>
                </c:pt>
                <c:pt idx="428">
                  <c:v>50831.428025197238</c:v>
                </c:pt>
                <c:pt idx="429">
                  <c:v>50803.195298813283</c:v>
                </c:pt>
                <c:pt idx="430">
                  <c:v>50775.043811291456</c:v>
                </c:pt>
                <c:pt idx="431">
                  <c:v>50746.973141245544</c:v>
                </c:pt>
                <c:pt idx="432">
                  <c:v>50718.982870068401</c:v>
                </c:pt>
                <c:pt idx="433">
                  <c:v>50691.072582591325</c:v>
                </c:pt>
                <c:pt idx="434">
                  <c:v>50663.24186668545</c:v>
                </c:pt>
                <c:pt idx="435">
                  <c:v>50635.490313299</c:v>
                </c:pt>
                <c:pt idx="436">
                  <c:v>50607.817516379058</c:v>
                </c:pt>
                <c:pt idx="437">
                  <c:v>50580.223072677851</c:v>
                </c:pt>
                <c:pt idx="438">
                  <c:v>50552.706582464278</c:v>
                </c:pt>
                <c:pt idx="439">
                  <c:v>50525.267648376524</c:v>
                </c:pt>
                <c:pt idx="440">
                  <c:v>50497.905876319855</c:v>
                </c:pt>
                <c:pt idx="441">
                  <c:v>50470.620874863118</c:v>
                </c:pt>
                <c:pt idx="442">
                  <c:v>50443.412255819887</c:v>
                </c:pt>
                <c:pt idx="443">
                  <c:v>50416.279633432627</c:v>
                </c:pt>
                <c:pt idx="444">
                  <c:v>50389.222624782473</c:v>
                </c:pt>
                <c:pt idx="445">
                  <c:v>50362.240850035101</c:v>
                </c:pt>
                <c:pt idx="446">
                  <c:v>50335.333931859583</c:v>
                </c:pt>
                <c:pt idx="447">
                  <c:v>50308.501495838165</c:v>
                </c:pt>
                <c:pt idx="448">
                  <c:v>50281.743170078844</c:v>
                </c:pt>
                <c:pt idx="449">
                  <c:v>50255.058585274965</c:v>
                </c:pt>
                <c:pt idx="450">
                  <c:v>50228.447375241667</c:v>
                </c:pt>
                <c:pt idx="451">
                  <c:v>50201.909176066518</c:v>
                </c:pt>
                <c:pt idx="452">
                  <c:v>50175.443626217544</c:v>
                </c:pt>
                <c:pt idx="453">
                  <c:v>50149.050367288291</c:v>
                </c:pt>
                <c:pt idx="454">
                  <c:v>50122.729043167084</c:v>
                </c:pt>
                <c:pt idx="455">
                  <c:v>50096.479300141335</c:v>
                </c:pt>
                <c:pt idx="456">
                  <c:v>50070.30078728497</c:v>
                </c:pt>
                <c:pt idx="457">
                  <c:v>50044.193155787885</c:v>
                </c:pt>
                <c:pt idx="458">
                  <c:v>50018.156059853733</c:v>
                </c:pt>
                <c:pt idx="459">
                  <c:v>49992.189155437052</c:v>
                </c:pt>
                <c:pt idx="460">
                  <c:v>49966.292101457715</c:v>
                </c:pt>
                <c:pt idx="461">
                  <c:v>49940.464559230953</c:v>
                </c:pt>
                <c:pt idx="462">
                  <c:v>49914.706191893667</c:v>
                </c:pt>
                <c:pt idx="463">
                  <c:v>49889.016665298492</c:v>
                </c:pt>
                <c:pt idx="464">
                  <c:v>49863.395648002625</c:v>
                </c:pt>
                <c:pt idx="465">
                  <c:v>49837.842810288072</c:v>
                </c:pt>
                <c:pt idx="466">
                  <c:v>49812.357824884355</c:v>
                </c:pt>
                <c:pt idx="467">
                  <c:v>49786.940366763622</c:v>
                </c:pt>
                <c:pt idx="468">
                  <c:v>49761.590113513172</c:v>
                </c:pt>
                <c:pt idx="469">
                  <c:v>49736.306744385511</c:v>
                </c:pt>
                <c:pt idx="470">
                  <c:v>49711.089941240847</c:v>
                </c:pt>
                <c:pt idx="471">
                  <c:v>49685.939388014376</c:v>
                </c:pt>
                <c:pt idx="472">
                  <c:v>49660.854770559818</c:v>
                </c:pt>
                <c:pt idx="473">
                  <c:v>49635.835777208209</c:v>
                </c:pt>
                <c:pt idx="474">
                  <c:v>49610.882098656148</c:v>
                </c:pt>
                <c:pt idx="475">
                  <c:v>49585.993426889181</c:v>
                </c:pt>
                <c:pt idx="476">
                  <c:v>49561.169456616044</c:v>
                </c:pt>
                <c:pt idx="477">
                  <c:v>49536.409884635359</c:v>
                </c:pt>
                <c:pt idx="478">
                  <c:v>49511.714409478009</c:v>
                </c:pt>
                <c:pt idx="479">
                  <c:v>49487.082731779665</c:v>
                </c:pt>
              </c:numCache>
            </c:numRef>
          </c:yVal>
          <c:smooth val="0"/>
        </c:ser>
        <c:ser>
          <c:idx val="2"/>
          <c:order val="2"/>
          <c:tx>
            <c:v>Final Forecast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'DCA Forecast'!$A$15:$A$494</c:f>
              <c:numCache>
                <c:formatCode>General</c:formatCode>
                <c:ptCount val="4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</c:numCache>
            </c:numRef>
          </c:xVal>
          <c:yVal>
            <c:numRef>
              <c:f>'DCA Forecast'!$I$15:$I$494</c:f>
              <c:numCache>
                <c:formatCode>_(* #,##0_);_(* \(#,##0\);_(* "-"??_);_(@_)</c:formatCode>
                <c:ptCount val="480"/>
                <c:pt idx="0">
                  <c:v>233055.41080302533</c:v>
                </c:pt>
                <c:pt idx="1">
                  <c:v>188362.39181804072</c:v>
                </c:pt>
                <c:pt idx="2">
                  <c:v>169095.52322656737</c:v>
                </c:pt>
                <c:pt idx="3">
                  <c:v>157087.55892073654</c:v>
                </c:pt>
                <c:pt idx="4">
                  <c:v>148518.38541608746</c:v>
                </c:pt>
                <c:pt idx="5">
                  <c:v>141934.88124744862</c:v>
                </c:pt>
                <c:pt idx="6">
                  <c:v>136633.92859986448</c:v>
                </c:pt>
                <c:pt idx="7">
                  <c:v>132224.25074075558</c:v>
                </c:pt>
                <c:pt idx="8">
                  <c:v>128466.87158418377</c:v>
                </c:pt>
                <c:pt idx="9">
                  <c:v>125205.73826156883</c:v>
                </c:pt>
                <c:pt idx="10">
                  <c:v>122333.66060192906</c:v>
                </c:pt>
                <c:pt idx="11">
                  <c:v>119791.16090027236</c:v>
                </c:pt>
                <c:pt idx="12">
                  <c:v>117484.59652705853</c:v>
                </c:pt>
                <c:pt idx="13">
                  <c:v>115391.76426397274</c:v>
                </c:pt>
                <c:pt idx="14">
                  <c:v>113479.31473393734</c:v>
                </c:pt>
                <c:pt idx="15">
                  <c:v>111720.94453260911</c:v>
                </c:pt>
                <c:pt idx="16">
                  <c:v>110095.56532762508</c:v>
                </c:pt>
                <c:pt idx="17">
                  <c:v>108586.02750589796</c:v>
                </c:pt>
                <c:pt idx="18">
                  <c:v>107178.20912237286</c:v>
                </c:pt>
                <c:pt idx="19">
                  <c:v>105860.35200371436</c:v>
                </c:pt>
                <c:pt idx="20">
                  <c:v>104622.56903913969</c:v>
                </c:pt>
                <c:pt idx="21">
                  <c:v>103456.47252695452</c:v>
                </c:pt>
                <c:pt idx="22">
                  <c:v>102354.8897245836</c:v>
                </c:pt>
                <c:pt idx="23">
                  <c:v>101311.64226784139</c:v>
                </c:pt>
                <c:pt idx="24">
                  <c:v>100321.37307521161</c:v>
                </c:pt>
                <c:pt idx="25">
                  <c:v>99379.409038998318</c:v>
                </c:pt>
                <c:pt idx="26">
                  <c:v>98481.651023351413</c:v>
                </c:pt>
                <c:pt idx="27">
                  <c:v>97624.484936119683</c:v>
                </c:pt>
                <c:pt idx="28">
                  <c:v>96802.29784550787</c:v>
                </c:pt>
                <c:pt idx="29">
                  <c:v>95998.963903803306</c:v>
                </c:pt>
                <c:pt idx="30">
                  <c:v>95202.296595395368</c:v>
                </c:pt>
                <c:pt idx="31">
                  <c:v>94412.240595842071</c:v>
                </c:pt>
                <c:pt idx="32">
                  <c:v>93628.741039830245</c:v>
                </c:pt>
                <c:pt idx="33">
                  <c:v>92851.743517348747</c:v>
                </c:pt>
                <c:pt idx="34">
                  <c:v>92081.194069929596</c:v>
                </c:pt>
                <c:pt idx="35">
                  <c:v>91317.039186879352</c:v>
                </c:pt>
                <c:pt idx="36">
                  <c:v>90559.225801583409</c:v>
                </c:pt>
                <c:pt idx="37">
                  <c:v>89807.70128780535</c:v>
                </c:pt>
                <c:pt idx="38">
                  <c:v>89062.413456042836</c:v>
                </c:pt>
                <c:pt idx="39">
                  <c:v>88323.310549896705</c:v>
                </c:pt>
                <c:pt idx="40">
                  <c:v>87590.341242476687</c:v>
                </c:pt>
                <c:pt idx="41">
                  <c:v>86863.454632845198</c:v>
                </c:pt>
                <c:pt idx="42">
                  <c:v>86142.60024246962</c:v>
                </c:pt>
                <c:pt idx="43">
                  <c:v>85427.728011732528</c:v>
                </c:pt>
                <c:pt idx="44">
                  <c:v>84718.788296437095</c:v>
                </c:pt>
                <c:pt idx="45">
                  <c:v>84015.731864375426</c:v>
                </c:pt>
                <c:pt idx="46">
                  <c:v>83318.509891902155</c:v>
                </c:pt>
                <c:pt idx="47">
                  <c:v>82627.073960544265</c:v>
                </c:pt>
                <c:pt idx="48">
                  <c:v>81941.376053641012</c:v>
                </c:pt>
                <c:pt idx="49">
                  <c:v>81261.368553003747</c:v>
                </c:pt>
                <c:pt idx="50">
                  <c:v>80587.004235617234</c:v>
                </c:pt>
                <c:pt idx="51">
                  <c:v>79918.236270355861</c:v>
                </c:pt>
                <c:pt idx="52">
                  <c:v>79255.018214731579</c:v>
                </c:pt>
                <c:pt idx="53">
                  <c:v>78597.304011666536</c:v>
                </c:pt>
                <c:pt idx="54">
                  <c:v>77945.047986300779</c:v>
                </c:pt>
                <c:pt idx="55">
                  <c:v>77298.204842813153</c:v>
                </c:pt>
                <c:pt idx="56">
                  <c:v>76656.729661283694</c:v>
                </c:pt>
                <c:pt idx="57">
                  <c:v>76020.577894562783</c:v>
                </c:pt>
                <c:pt idx="58">
                  <c:v>75389.705365193324</c:v>
                </c:pt>
                <c:pt idx="59">
                  <c:v>74764.068262326356</c:v>
                </c:pt>
                <c:pt idx="60">
                  <c:v>74143.623138689771</c:v>
                </c:pt>
                <c:pt idx="61">
                  <c:v>73528.326907568699</c:v>
                </c:pt>
                <c:pt idx="62">
                  <c:v>72918.136839809144</c:v>
                </c:pt>
                <c:pt idx="63">
                  <c:v>72313.010560856434</c:v>
                </c:pt>
                <c:pt idx="64">
                  <c:v>71712.906047810378</c:v>
                </c:pt>
                <c:pt idx="65">
                  <c:v>71117.781626503624</c:v>
                </c:pt>
                <c:pt idx="66">
                  <c:v>70527.595968613197</c:v>
                </c:pt>
                <c:pt idx="67">
                  <c:v>69942.308088787089</c:v>
                </c:pt>
                <c:pt idx="68">
                  <c:v>69361.877341795655</c:v>
                </c:pt>
                <c:pt idx="69">
                  <c:v>68786.263419717972</c:v>
                </c:pt>
                <c:pt idx="70">
                  <c:v>68215.426349133151</c:v>
                </c:pt>
                <c:pt idx="71">
                  <c:v>67649.326488346473</c:v>
                </c:pt>
                <c:pt idx="72">
                  <c:v>67087.924524642236</c:v>
                </c:pt>
                <c:pt idx="73">
                  <c:v>66531.181471548087</c:v>
                </c:pt>
                <c:pt idx="74">
                  <c:v>65979.058666125988</c:v>
                </c:pt>
                <c:pt idx="75">
                  <c:v>65431.517766293109</c:v>
                </c:pt>
                <c:pt idx="76">
                  <c:v>64888.520748155963</c:v>
                </c:pt>
                <c:pt idx="77">
                  <c:v>64350.029903371149</c:v>
                </c:pt>
                <c:pt idx="78">
                  <c:v>63816.007836524317</c:v>
                </c:pt>
                <c:pt idx="79">
                  <c:v>63286.417462532452</c:v>
                </c:pt>
                <c:pt idx="80">
                  <c:v>62761.222004077666</c:v>
                </c:pt>
                <c:pt idx="81">
                  <c:v>62240.384989039361</c:v>
                </c:pt>
                <c:pt idx="82">
                  <c:v>61723.870247971208</c:v>
                </c:pt>
                <c:pt idx="83">
                  <c:v>61211.64191158727</c:v>
                </c:pt>
                <c:pt idx="84">
                  <c:v>60703.664408268931</c:v>
                </c:pt>
                <c:pt idx="85">
                  <c:v>60199.902461597485</c:v>
                </c:pt>
                <c:pt idx="86">
                  <c:v>59700.321087900113</c:v>
                </c:pt>
                <c:pt idx="87">
                  <c:v>59204.885593826475</c:v>
                </c:pt>
                <c:pt idx="88">
                  <c:v>58713.561573934559</c:v>
                </c:pt>
                <c:pt idx="89">
                  <c:v>58226.314908303</c:v>
                </c:pt>
                <c:pt idx="90">
                  <c:v>57743.111760162552</c:v>
                </c:pt>
                <c:pt idx="91">
                  <c:v>57263.918573544193</c:v>
                </c:pt>
                <c:pt idx="92">
                  <c:v>56788.702070951236</c:v>
                </c:pt>
                <c:pt idx="93">
                  <c:v>56317.42925104648</c:v>
                </c:pt>
                <c:pt idx="94">
                  <c:v>55850.067386360868</c:v>
                </c:pt>
                <c:pt idx="95">
                  <c:v>55386.584021022158</c:v>
                </c:pt>
                <c:pt idx="96">
                  <c:v>54926.946968500117</c:v>
                </c:pt>
                <c:pt idx="97">
                  <c:v>54471.124309368432</c:v>
                </c:pt>
                <c:pt idx="98">
                  <c:v>54019.084389093077</c:v>
                </c:pt>
                <c:pt idx="99">
                  <c:v>53570.795815832396</c:v>
                </c:pt>
                <c:pt idx="100">
                  <c:v>53126.227458254587</c:v>
                </c:pt>
                <c:pt idx="101">
                  <c:v>52685.348443377618</c:v>
                </c:pt>
                <c:pt idx="102">
                  <c:v>52248.128154427424</c:v>
                </c:pt>
                <c:pt idx="103">
                  <c:v>51814.536228706871</c:v>
                </c:pt>
                <c:pt idx="104">
                  <c:v>51384.542555492983</c:v>
                </c:pt>
                <c:pt idx="105">
                  <c:v>50958.117273939148</c:v>
                </c:pt>
                <c:pt idx="106">
                  <c:v>50535.230771008872</c:v>
                </c:pt>
                <c:pt idx="107">
                  <c:v>50115.853679413696</c:v>
                </c:pt>
                <c:pt idx="108">
                  <c:v>49699.956875575175</c:v>
                </c:pt>
                <c:pt idx="109">
                  <c:v>49287.511477604348</c:v>
                </c:pt>
                <c:pt idx="110">
                  <c:v>48878.488843293599</c:v>
                </c:pt>
                <c:pt idx="111">
                  <c:v>48472.860568129341</c:v>
                </c:pt>
                <c:pt idx="112">
                  <c:v>48070.598483317925</c:v>
                </c:pt>
                <c:pt idx="113">
                  <c:v>47671.67465383072</c:v>
                </c:pt>
                <c:pt idx="114">
                  <c:v>47276.06137646408</c:v>
                </c:pt>
                <c:pt idx="115">
                  <c:v>46883.731177914313</c:v>
                </c:pt>
                <c:pt idx="116">
                  <c:v>46494.656812870846</c:v>
                </c:pt>
                <c:pt idx="117">
                  <c:v>46108.811262125288</c:v>
                </c:pt>
                <c:pt idx="118">
                  <c:v>45726.167730691144</c:v>
                </c:pt>
                <c:pt idx="119">
                  <c:v>45346.699645948567</c:v>
                </c:pt>
                <c:pt idx="120">
                  <c:v>44970.380655794019</c:v>
                </c:pt>
                <c:pt idx="121">
                  <c:v>44597.184626813229</c:v>
                </c:pt>
                <c:pt idx="122">
                  <c:v>44227.085642465732</c:v>
                </c:pt>
                <c:pt idx="123">
                  <c:v>43860.058001283593</c:v>
                </c:pt>
                <c:pt idx="124">
                  <c:v>43496.076215088309</c:v>
                </c:pt>
                <c:pt idx="125">
                  <c:v>43135.115007222761</c:v>
                </c:pt>
                <c:pt idx="126">
                  <c:v>42777.149310788896</c:v>
                </c:pt>
                <c:pt idx="127">
                  <c:v>42422.154266916194</c:v>
                </c:pt>
                <c:pt idx="128">
                  <c:v>42070.105223025945</c:v>
                </c:pt>
                <c:pt idx="129">
                  <c:v>41720.977731128762</c:v>
                </c:pt>
                <c:pt idx="130">
                  <c:v>41374.747546117964</c:v>
                </c:pt>
                <c:pt idx="131">
                  <c:v>41031.390624092783</c:v>
                </c:pt>
                <c:pt idx="132">
                  <c:v>40690.883120683327</c:v>
                </c:pt>
                <c:pt idx="133">
                  <c:v>40353.201389398731</c:v>
                </c:pt>
                <c:pt idx="134">
                  <c:v>40018.321979983637</c:v>
                </c:pt>
                <c:pt idx="135">
                  <c:v>39686.221636788781</c:v>
                </c:pt>
                <c:pt idx="136">
                  <c:v>39356.877297156541</c:v>
                </c:pt>
                <c:pt idx="137">
                  <c:v>39030.266089819757</c:v>
                </c:pt>
                <c:pt idx="138">
                  <c:v>38706.36533331305</c:v>
                </c:pt>
                <c:pt idx="139">
                  <c:v>38385.152534399022</c:v>
                </c:pt>
                <c:pt idx="140">
                  <c:v>38066.605386504452</c:v>
                </c:pt>
                <c:pt idx="141">
                  <c:v>37750.701768169842</c:v>
                </c:pt>
                <c:pt idx="142">
                  <c:v>37437.419741518774</c:v>
                </c:pt>
                <c:pt idx="143">
                  <c:v>37126.73755072902</c:v>
                </c:pt>
                <c:pt idx="144">
                  <c:v>36818.633620521898</c:v>
                </c:pt>
                <c:pt idx="145">
                  <c:v>36513.086554669069</c:v>
                </c:pt>
                <c:pt idx="146">
                  <c:v>36210.075134500126</c:v>
                </c:pt>
                <c:pt idx="147">
                  <c:v>35909.578317434352</c:v>
                </c:pt>
                <c:pt idx="148">
                  <c:v>35611.575235516546</c:v>
                </c:pt>
                <c:pt idx="149">
                  <c:v>35316.045193968654</c:v>
                </c:pt>
                <c:pt idx="150">
                  <c:v>35022.967669751415</c:v>
                </c:pt>
                <c:pt idx="151">
                  <c:v>34732.322310142517</c:v>
                </c:pt>
                <c:pt idx="152">
                  <c:v>34444.088931318205</c:v>
                </c:pt>
                <c:pt idx="153">
                  <c:v>34158.247516956333</c:v>
                </c:pt>
                <c:pt idx="154">
                  <c:v>33874.778216844534</c:v>
                </c:pt>
                <c:pt idx="155">
                  <c:v>33593.661345499931</c:v>
                </c:pt>
                <c:pt idx="156">
                  <c:v>33314.877380804661</c:v>
                </c:pt>
                <c:pt idx="157">
                  <c:v>33038.4069626497</c:v>
                </c:pt>
                <c:pt idx="158">
                  <c:v>32764.230891589468</c:v>
                </c:pt>
                <c:pt idx="159">
                  <c:v>32492.330127507266</c:v>
                </c:pt>
                <c:pt idx="160">
                  <c:v>32222.685788298113</c:v>
                </c:pt>
                <c:pt idx="161">
                  <c:v>31955.279148551606</c:v>
                </c:pt>
                <c:pt idx="162">
                  <c:v>31690.091638254718</c:v>
                </c:pt>
                <c:pt idx="163">
                  <c:v>31427.104841502034</c:v>
                </c:pt>
                <c:pt idx="164">
                  <c:v>31166.30049521476</c:v>
                </c:pt>
                <c:pt idx="165">
                  <c:v>30907.660487876288</c:v>
                </c:pt>
                <c:pt idx="166">
                  <c:v>30651.166858270299</c:v>
                </c:pt>
                <c:pt idx="167">
                  <c:v>30396.80179423669</c:v>
                </c:pt>
                <c:pt idx="168">
                  <c:v>30144.54763143208</c:v>
                </c:pt>
                <c:pt idx="169">
                  <c:v>29894.386852105683</c:v>
                </c:pt>
                <c:pt idx="170">
                  <c:v>29646.302083879735</c:v>
                </c:pt>
                <c:pt idx="171">
                  <c:v>29400.276098546135</c:v>
                </c:pt>
                <c:pt idx="172">
                  <c:v>29156.291810868061</c:v>
                </c:pt>
                <c:pt idx="173">
                  <c:v>28914.332277394024</c:v>
                </c:pt>
                <c:pt idx="174">
                  <c:v>28674.380695281514</c:v>
                </c:pt>
                <c:pt idx="175">
                  <c:v>28436.420401130155</c:v>
                </c:pt>
                <c:pt idx="176">
                  <c:v>28200.434869823184</c:v>
                </c:pt>
                <c:pt idx="177">
                  <c:v>27966.407713382225</c:v>
                </c:pt>
                <c:pt idx="178">
                  <c:v>27734.322679826608</c:v>
                </c:pt>
                <c:pt idx="179">
                  <c:v>27504.163652048075</c:v>
                </c:pt>
                <c:pt idx="180">
                  <c:v>27275.914646687143</c:v>
                </c:pt>
                <c:pt idx="181">
                  <c:v>27049.559813027296</c:v>
                </c:pt>
                <c:pt idx="182">
                  <c:v>26825.083431891715</c:v>
                </c:pt>
                <c:pt idx="183">
                  <c:v>26602.469914552828</c:v>
                </c:pt>
                <c:pt idx="184">
                  <c:v>26381.70380164856</c:v>
                </c:pt>
                <c:pt idx="185">
                  <c:v>26162.769762110984</c:v>
                </c:pt>
                <c:pt idx="186">
                  <c:v>25945.652592098744</c:v>
                </c:pt>
                <c:pt idx="187">
                  <c:v>25730.337213943607</c:v>
                </c:pt>
                <c:pt idx="188">
                  <c:v>25516.808675101947</c:v>
                </c:pt>
                <c:pt idx="189">
                  <c:v>25305.052147117494</c:v>
                </c:pt>
                <c:pt idx="190">
                  <c:v>25095.052924590709</c:v>
                </c:pt>
                <c:pt idx="191">
                  <c:v>24886.796424157681</c:v>
                </c:pt>
                <c:pt idx="192">
                  <c:v>24680.268183477794</c:v>
                </c:pt>
                <c:pt idx="193">
                  <c:v>24475.453860228841</c:v>
                </c:pt>
                <c:pt idx="194">
                  <c:v>24272.339231112084</c:v>
                </c:pt>
                <c:pt idx="195">
                  <c:v>24070.910190863178</c:v>
                </c:pt>
                <c:pt idx="196">
                  <c:v>23871.152751273432</c:v>
                </c:pt>
                <c:pt idx="197">
                  <c:v>23673.053040217725</c:v>
                </c:pt>
                <c:pt idx="198">
                  <c:v>23476.597300692825</c:v>
                </c:pt>
                <c:pt idx="199">
                  <c:v>23281.77188985941</c:v>
                </c:pt>
                <c:pt idx="200">
                  <c:v>23088.563278096986</c:v>
                </c:pt>
                <c:pt idx="201">
                  <c:v>22896.958048062959</c:v>
                </c:pt>
                <c:pt idx="202">
                  <c:v>22706.942893762476</c:v>
                </c:pt>
                <c:pt idx="203">
                  <c:v>22518.504619621206</c:v>
                </c:pt>
                <c:pt idx="204">
                  <c:v>22331.630139573055</c:v>
                </c:pt>
                <c:pt idx="205">
                  <c:v>22146.306476147871</c:v>
                </c:pt>
                <c:pt idx="206">
                  <c:v>21962.520759572457</c:v>
                </c:pt>
                <c:pt idx="207">
                  <c:v>21780.260226876137</c:v>
                </c:pt>
                <c:pt idx="208">
                  <c:v>21599.512221004214</c:v>
                </c:pt>
                <c:pt idx="209">
                  <c:v>21420.264189938913</c:v>
                </c:pt>
                <c:pt idx="210">
                  <c:v>21242.503685828608</c:v>
                </c:pt>
                <c:pt idx="211">
                  <c:v>21066.218364122466</c:v>
                </c:pt>
                <c:pt idx="212">
                  <c:v>20891.395982712984</c:v>
                </c:pt>
                <c:pt idx="213">
                  <c:v>20718.024401087208</c:v>
                </c:pt>
                <c:pt idx="214">
                  <c:v>20546.091579481756</c:v>
                </c:pt>
                <c:pt idx="215">
                  <c:v>20375.585578048973</c:v>
                </c:pt>
                <c:pt idx="216">
                  <c:v>20206.494556025238</c:v>
                </c:pt>
                <c:pt idx="217">
                  <c:v>20038.806770910418</c:v>
                </c:pt>
                <c:pt idx="218">
                  <c:v>19872.510577652778</c:v>
                </c:pt>
                <c:pt idx="219">
                  <c:v>19707.59442783799</c:v>
                </c:pt>
                <c:pt idx="220">
                  <c:v>19544.046868889392</c:v>
                </c:pt>
                <c:pt idx="221">
                  <c:v>19381.856543272388</c:v>
                </c:pt>
                <c:pt idx="222">
                  <c:v>19221.012187704648</c:v>
                </c:pt>
                <c:pt idx="223">
                  <c:v>19061.502632374217</c:v>
                </c:pt>
                <c:pt idx="224">
                  <c:v>18903.316800165088</c:v>
                </c:pt>
                <c:pt idx="225">
                  <c:v>18746.443705885689</c:v>
                </c:pt>
                <c:pt idx="226">
                  <c:v>18590.872455508979</c:v>
                </c:pt>
                <c:pt idx="227">
                  <c:v>18436.592245412572</c:v>
                </c:pt>
                <c:pt idx="228">
                  <c:v>18283.59236163129</c:v>
                </c:pt>
                <c:pt idx="229">
                  <c:v>18131.862179112231</c:v>
                </c:pt>
                <c:pt idx="230">
                  <c:v>17981.391160975625</c:v>
                </c:pt>
                <c:pt idx="231">
                  <c:v>17832.168857784865</c:v>
                </c:pt>
                <c:pt idx="232">
                  <c:v>17684.184906819806</c:v>
                </c:pt>
                <c:pt idx="233">
                  <c:v>17537.429031357999</c:v>
                </c:pt>
                <c:pt idx="234">
                  <c:v>17391.891039960476</c:v>
                </c:pt>
                <c:pt idx="235">
                  <c:v>17247.56082576335</c:v>
                </c:pt>
                <c:pt idx="236">
                  <c:v>17104.428365776868</c:v>
                </c:pt>
                <c:pt idx="237">
                  <c:v>16962.483720189917</c:v>
                </c:pt>
                <c:pt idx="238">
                  <c:v>16821.717031678618</c:v>
                </c:pt>
                <c:pt idx="239">
                  <c:v>16682.118524720769</c:v>
                </c:pt>
                <c:pt idx="240">
                  <c:v>16543.678504920677</c:v>
                </c:pt>
                <c:pt idx="241">
                  <c:v>16406.387358331882</c:v>
                </c:pt>
                <c:pt idx="242">
                  <c:v>16270.235550791533</c:v>
                </c:pt>
                <c:pt idx="243">
                  <c:v>16135.213627259329</c:v>
                </c:pt>
                <c:pt idx="244">
                  <c:v>16001.312211157277</c:v>
                </c:pt>
                <c:pt idx="245">
                  <c:v>15868.52200372275</c:v>
                </c:pt>
                <c:pt idx="246">
                  <c:v>15736.833783360295</c:v>
                </c:pt>
                <c:pt idx="247">
                  <c:v>15606.238405001748</c:v>
                </c:pt>
                <c:pt idx="248">
                  <c:v>15476.726799470704</c:v>
                </c:pt>
                <c:pt idx="249">
                  <c:v>15348.289972853843</c:v>
                </c:pt>
                <c:pt idx="250">
                  <c:v>15220.919005875372</c:v>
                </c:pt>
                <c:pt idx="251">
                  <c:v>15094.605053278316</c:v>
                </c:pt>
                <c:pt idx="252">
                  <c:v>14969.339343209331</c:v>
                </c:pt>
                <c:pt idx="253">
                  <c:v>14845.113176610797</c:v>
                </c:pt>
                <c:pt idx="254">
                  <c:v>14721.91792661519</c:v>
                </c:pt>
                <c:pt idx="255">
                  <c:v>14599.74503794775</c:v>
                </c:pt>
                <c:pt idx="256">
                  <c:v>14478.586026330831</c:v>
                </c:pt>
                <c:pt idx="257">
                  <c:v>14358.432477895485</c:v>
                </c:pt>
                <c:pt idx="258">
                  <c:v>14239.27604859703</c:v>
                </c:pt>
                <c:pt idx="259">
                  <c:v>14121.108463635361</c:v>
                </c:pt>
                <c:pt idx="260">
                  <c:v>14003.921516881086</c:v>
                </c:pt>
                <c:pt idx="261">
                  <c:v>13887.707070304166</c:v>
                </c:pt>
                <c:pt idx="262">
                  <c:v>13772.457053410832</c:v>
                </c:pt>
                <c:pt idx="263">
                  <c:v>13658.163462680948</c:v>
                </c:pt>
                <c:pt idx="264">
                  <c:v>13544.818361013653</c:v>
                </c:pt>
                <c:pt idx="265">
                  <c:v>13432.413877176132</c:v>
                </c:pt>
                <c:pt idx="266">
                  <c:v>13320.942205255917</c:v>
                </c:pt>
                <c:pt idx="267">
                  <c:v>13210.395604120031</c:v>
                </c:pt>
                <c:pt idx="268">
                  <c:v>13100.766396876832</c:v>
                </c:pt>
                <c:pt idx="269">
                  <c:v>12992.046970342648</c:v>
                </c:pt>
                <c:pt idx="270">
                  <c:v>12884.22977451378</c:v>
                </c:pt>
                <c:pt idx="271">
                  <c:v>12777.307322041657</c:v>
                </c:pt>
                <c:pt idx="272">
                  <c:v>12671.272187712728</c:v>
                </c:pt>
                <c:pt idx="273">
                  <c:v>12566.117007933786</c:v>
                </c:pt>
                <c:pt idx="274">
                  <c:v>12461.834480219339</c:v>
                </c:pt>
                <c:pt idx="275">
                  <c:v>12358.417362685235</c:v>
                </c:pt>
                <c:pt idx="276">
                  <c:v>12255.85847354559</c:v>
                </c:pt>
                <c:pt idx="277">
                  <c:v>12154.150690614297</c:v>
                </c:pt>
                <c:pt idx="278">
                  <c:v>12053.28695081005</c:v>
                </c:pt>
                <c:pt idx="279">
                  <c:v>11953.260249665538</c:v>
                </c:pt>
                <c:pt idx="280">
                  <c:v>11854.063640842227</c:v>
                </c:pt>
                <c:pt idx="281">
                  <c:v>11755.690235646822</c:v>
                </c:pt>
                <c:pt idx="282">
                  <c:v>11658.133202553108</c:v>
                </c:pt>
                <c:pt idx="283">
                  <c:v>11561.385766728161</c:v>
                </c:pt>
                <c:pt idx="284">
                  <c:v>11465.441209560846</c:v>
                </c:pt>
                <c:pt idx="285">
                  <c:v>11370.292868196537</c:v>
                </c:pt>
                <c:pt idx="286">
                  <c:v>11275.934135073085</c:v>
                </c:pt>
                <c:pt idx="287">
                  <c:v>11182.358457462802</c:v>
                </c:pt>
                <c:pt idx="288">
                  <c:v>11089.559337017159</c:v>
                </c:pt>
                <c:pt idx="289">
                  <c:v>10997.530329315414</c:v>
                </c:pt>
                <c:pt idx="290">
                  <c:v>10906.265043417392</c:v>
                </c:pt>
                <c:pt idx="291">
                  <c:v>10815.757141419186</c:v>
                </c:pt>
                <c:pt idx="292">
                  <c:v>10726.000338013619</c:v>
                </c:pt>
                <c:pt idx="293">
                  <c:v>10636.988400053202</c:v>
                </c:pt>
                <c:pt idx="294">
                  <c:v>10548.715146117458</c:v>
                </c:pt>
                <c:pt idx="295">
                  <c:v>10461.174446083969</c:v>
                </c:pt>
                <c:pt idx="296">
                  <c:v>10374.360220702141</c:v>
                </c:pt>
                <c:pt idx="297">
                  <c:v>10288.266441171727</c:v>
                </c:pt>
                <c:pt idx="298">
                  <c:v>10202.88712872323</c:v>
                </c:pt>
                <c:pt idx="299">
                  <c:v>10118.216354203279</c:v>
                </c:pt>
                <c:pt idx="300">
                  <c:v>10034.248237663136</c:v>
                </c:pt>
                <c:pt idx="301">
                  <c:v>9950.9769479500828</c:v>
                </c:pt>
                <c:pt idx="302">
                  <c:v>9868.3967023017431</c:v>
                </c:pt>
                <c:pt idx="303">
                  <c:v>9786.5017659457899</c:v>
                </c:pt>
                <c:pt idx="304">
                  <c:v>9705.2864517010967</c:v>
                </c:pt>
                <c:pt idx="305">
                  <c:v>9624.7451195824342</c:v>
                </c:pt>
                <c:pt idx="306">
                  <c:v>9544.8721764097336</c:v>
                </c:pt>
                <c:pt idx="307">
                  <c:v>9465.6620754183696</c:v>
                </c:pt>
                <c:pt idx="308">
                  <c:v>9387.1093158750737</c:v>
                </c:pt>
                <c:pt idx="309">
                  <c:v>9309.2084426959082</c:v>
                </c:pt>
                <c:pt idx="310">
                  <c:v>9231.9540460661119</c:v>
                </c:pt>
                <c:pt idx="311">
                  <c:v>9155.3407610665927</c:v>
                </c:pt>
                <c:pt idx="312">
                  <c:v>9079.3632672991716</c:v>
                </c:pt>
                <c:pt idx="313">
                  <c:v>9004.0162885184691</c:v>
                </c:pt>
                <c:pt idx="314">
                  <c:v>8929.2945922652543</c:v>
                </c:pt>
                <c:pt idx="315">
                  <c:v>8855.1929895026824</c:v>
                </c:pt>
                <c:pt idx="316">
                  <c:v>8781.7063342565016</c:v>
                </c:pt>
                <c:pt idx="317">
                  <c:v>8708.8295232573109</c:v>
                </c:pt>
                <c:pt idx="318">
                  <c:v>8636.557495585741</c:v>
                </c:pt>
                <c:pt idx="319">
                  <c:v>8564.885232322411</c:v>
                </c:pt>
                <c:pt idx="320">
                  <c:v>8493.8077561978698</c:v>
                </c:pt>
                <c:pt idx="321">
                  <c:v>8423.320131247543</c:v>
                </c:pt>
                <c:pt idx="322">
                  <c:v>8353.4174624691477</c:v>
                </c:pt>
                <c:pt idx="323">
                  <c:v>8284.0948954828218</c:v>
                </c:pt>
                <c:pt idx="324">
                  <c:v>8215.3476161933304</c:v>
                </c:pt>
                <c:pt idx="325">
                  <c:v>8147.1708504568242</c:v>
                </c:pt>
                <c:pt idx="326">
                  <c:v>8079.5598637476187</c:v>
                </c:pt>
                <c:pt idx="327">
                  <c:v>8012.5099608318096</c:v>
                </c:pt>
                <c:pt idx="328">
                  <c:v>7946.0164854388167</c:v>
                </c:pt>
                <c:pt idx="329">
                  <c:v>7880.0748199393647</c:v>
                </c:pt>
                <c:pt idx="330">
                  <c:v>7814.6803850250244</c:v>
                </c:pt>
                <c:pt idx="331">
                  <c:v>7749.8286393889903</c:v>
                </c:pt>
                <c:pt idx="332">
                  <c:v>7685.5150794118517</c:v>
                </c:pt>
                <c:pt idx="333">
                  <c:v>7621.7352388482905</c:v>
                </c:pt>
                <c:pt idx="334">
                  <c:v>7558.4846885171037</c:v>
                </c:pt>
                <c:pt idx="335">
                  <c:v>7495.7590359935111</c:v>
                </c:pt>
                <c:pt idx="336">
                  <c:v>7433.553925304368</c:v>
                </c:pt>
                <c:pt idx="337">
                  <c:v>7371.8650366251422</c:v>
                </c:pt>
                <c:pt idx="338">
                  <c:v>7310.6880859804223</c:v>
                </c:pt>
                <c:pt idx="339">
                  <c:v>7250.0188249463954</c:v>
                </c:pt>
                <c:pt idx="340">
                  <c:v>7189.8530403556115</c:v>
                </c:pt>
                <c:pt idx="341">
                  <c:v>7130.186554004139</c:v>
                </c:pt>
                <c:pt idx="342">
                  <c:v>7071.0152223622363</c:v>
                </c:pt>
                <c:pt idx="343">
                  <c:v>7012.3349362858717</c:v>
                </c:pt>
                <c:pt idx="344">
                  <c:v>6954.1416207314496</c:v>
                </c:pt>
                <c:pt idx="345">
                  <c:v>6896.4312344731316</c:v>
                </c:pt>
                <c:pt idx="346">
                  <c:v>6839.1997698221385</c:v>
                </c:pt>
                <c:pt idx="347">
                  <c:v>6782.4432523481237</c:v>
                </c:pt>
                <c:pt idx="348">
                  <c:v>6726.1577406034457</c:v>
                </c:pt>
                <c:pt idx="349">
                  <c:v>6670.3393258494316</c:v>
                </c:pt>
                <c:pt idx="350">
                  <c:v>6614.9841317847977</c:v>
                </c:pt>
                <c:pt idx="351">
                  <c:v>6560.0883142766879</c:v>
                </c:pt>
                <c:pt idx="352">
                  <c:v>6505.6480610933522</c:v>
                </c:pt>
                <c:pt idx="353">
                  <c:v>6451.6595916398537</c:v>
                </c:pt>
                <c:pt idx="354">
                  <c:v>6398.1191566952166</c:v>
                </c:pt>
                <c:pt idx="355">
                  <c:v>6345.0230381521751</c:v>
                </c:pt>
                <c:pt idx="356">
                  <c:v>6292.3675487589971</c:v>
                </c:pt>
                <c:pt idx="357">
                  <c:v>6240.1490318631759</c:v>
                </c:pt>
                <c:pt idx="358">
                  <c:v>6188.36386115803</c:v>
                </c:pt>
                <c:pt idx="359">
                  <c:v>6137.0084404301333</c:v>
                </c:pt>
                <c:pt idx="360">
                  <c:v>6086.0792033101689</c:v>
                </c:pt>
                <c:pt idx="361">
                  <c:v>6035.5726130253415</c:v>
                </c:pt>
                <c:pt idx="362">
                  <c:v>5985.4851621530388</c:v>
                </c:pt>
                <c:pt idx="363">
                  <c:v>5935.8133723779101</c:v>
                </c:pt>
                <c:pt idx="364">
                  <c:v>5886.5537942503042</c:v>
                </c:pt>
                <c:pt idx="365">
                  <c:v>5837.7030069463617</c:v>
                </c:pt>
                <c:pt idx="366">
                  <c:v>5789.2576180304977</c:v>
                </c:pt>
                <c:pt idx="367">
                  <c:v>5741.214263220375</c:v>
                </c:pt>
                <c:pt idx="368">
                  <c:v>5693.5696061523977</c:v>
                </c:pt>
                <c:pt idx="369">
                  <c:v>5646.3203381507301</c:v>
                </c:pt>
                <c:pt idx="370">
                  <c:v>5599.4631779972588</c:v>
                </c:pt>
                <c:pt idx="371">
                  <c:v>5552.9948717036186</c:v>
                </c:pt>
                <c:pt idx="372">
                  <c:v>5506.9121922855129</c:v>
                </c:pt>
                <c:pt idx="373">
                  <c:v>5461.2119395383816</c:v>
                </c:pt>
                <c:pt idx="374">
                  <c:v>5415.8909398150327</c:v>
                </c:pt>
                <c:pt idx="375">
                  <c:v>5370.9460458057802</c:v>
                </c:pt>
                <c:pt idx="376">
                  <c:v>5326.3741363192921</c:v>
                </c:pt>
                <c:pt idx="377">
                  <c:v>5282.1721160660509</c:v>
                </c:pt>
                <c:pt idx="378">
                  <c:v>5238.3369154437714</c:v>
                </c:pt>
                <c:pt idx="379">
                  <c:v>5194.8654903235538</c:v>
                </c:pt>
                <c:pt idx="380">
                  <c:v>5151.7548218389402</c:v>
                </c:pt>
                <c:pt idx="381">
                  <c:v>5109.0019161762202</c:v>
                </c:pt>
                <c:pt idx="382">
                  <c:v>5066.6038043664939</c:v>
                </c:pt>
                <c:pt idx="383">
                  <c:v>5024.5575420793048</c:v>
                </c:pt>
                <c:pt idx="384">
                  <c:v>4982.8602094184371</c:v>
                </c:pt>
                <c:pt idx="385">
                  <c:v>4941.5089107190752</c:v>
                </c:pt>
                <c:pt idx="386">
                  <c:v>4900.5007743466167</c:v>
                </c:pt>
                <c:pt idx="387">
                  <c:v>4859.8329524973597</c:v>
                </c:pt>
                <c:pt idx="388">
                  <c:v>4819.5026210006372</c:v>
                </c:pt>
                <c:pt idx="389">
                  <c:v>4779.5069791227206</c:v>
                </c:pt>
                <c:pt idx="390">
                  <c:v>4739.8432493725923</c:v>
                </c:pt>
                <c:pt idx="391">
                  <c:v>4700.5086773084395</c:v>
                </c:pt>
                <c:pt idx="392">
                  <c:v>4661.500531347062</c:v>
                </c:pt>
                <c:pt idx="393">
                  <c:v>4622.8161025736927</c:v>
                </c:pt>
                <c:pt idx="394">
                  <c:v>4584.4527045540954</c:v>
                </c:pt>
                <c:pt idx="395">
                  <c:v>4546.4076731481264</c:v>
                </c:pt>
                <c:pt idx="396">
                  <c:v>4508.678366324224</c:v>
                </c:pt>
                <c:pt idx="397">
                  <c:v>4471.2621639767031</c:v>
                </c:pt>
                <c:pt idx="398">
                  <c:v>4434.1564677430479</c:v>
                </c:pt>
                <c:pt idx="399">
                  <c:v>4397.3587008238001</c:v>
                </c:pt>
                <c:pt idx="400">
                  <c:v>4360.8663078036989</c:v>
                </c:pt>
                <c:pt idx="401">
                  <c:v>4324.6767544742606</c:v>
                </c:pt>
                <c:pt idx="402">
                  <c:v>4288.787527657415</c:v>
                </c:pt>
                <c:pt idx="403">
                  <c:v>4253.1961350314068</c:v>
                </c:pt>
                <c:pt idx="404">
                  <c:v>4217.9001049573326</c:v>
                </c:pt>
                <c:pt idx="405">
                  <c:v>4182.8969863078555</c:v>
                </c:pt>
                <c:pt idx="406">
                  <c:v>4148.1843482967452</c:v>
                </c:pt>
                <c:pt idx="407">
                  <c:v>4113.7597803101862</c:v>
                </c:pt>
                <c:pt idx="408">
                  <c:v>4079.6208917394397</c:v>
                </c:pt>
                <c:pt idx="409">
                  <c:v>4045.7653118145363</c:v>
                </c:pt>
                <c:pt idx="410">
                  <c:v>4012.1906894400472</c:v>
                </c:pt>
                <c:pt idx="411">
                  <c:v>3978.8946930313787</c:v>
                </c:pt>
                <c:pt idx="412">
                  <c:v>3945.8750103531361</c:v>
                </c:pt>
                <c:pt idx="413">
                  <c:v>3913.1293483586364</c:v>
                </c:pt>
                <c:pt idx="414">
                  <c:v>3880.6554330304002</c:v>
                </c:pt>
                <c:pt idx="415">
                  <c:v>3848.4510092223118</c:v>
                </c:pt>
                <c:pt idx="416">
                  <c:v>3816.5138405031735</c:v>
                </c:pt>
                <c:pt idx="417">
                  <c:v>3784.841709001148</c:v>
                </c:pt>
                <c:pt idx="418">
                  <c:v>3753.4324152499648</c:v>
                </c:pt>
                <c:pt idx="419">
                  <c:v>3722.2837780360555</c:v>
                </c:pt>
                <c:pt idx="420">
                  <c:v>3691.3936342470979</c:v>
                </c:pt>
                <c:pt idx="421">
                  <c:v>3660.7598387217499</c:v>
                </c:pt>
                <c:pt idx="422">
                  <c:v>3630.3802641008369</c:v>
                </c:pt>
                <c:pt idx="423">
                  <c:v>3600.2528006794741</c:v>
                </c:pt>
                <c:pt idx="424">
                  <c:v>3570.375356260538</c:v>
                </c:pt>
                <c:pt idx="425">
                  <c:v>3540.7458560095934</c:v>
                </c:pt>
                <c:pt idx="426">
                  <c:v>3511.3622423104384</c:v>
                </c:pt>
                <c:pt idx="427">
                  <c:v>3482.222474622627</c:v>
                </c:pt>
                <c:pt idx="428">
                  <c:v>3453.3245293394043</c:v>
                </c:pt>
                <c:pt idx="429">
                  <c:v>3424.6663996474058</c:v>
                </c:pt>
                <c:pt idx="430">
                  <c:v>3396.2460953872419</c:v>
                </c:pt>
                <c:pt idx="431">
                  <c:v>3368.0616429152728</c:v>
                </c:pt>
                <c:pt idx="432">
                  <c:v>3340.1110849665288</c:v>
                </c:pt>
                <c:pt idx="433">
                  <c:v>3312.3924805187162</c:v>
                </c:pt>
                <c:pt idx="434">
                  <c:v>3284.9039046576822</c:v>
                </c:pt>
                <c:pt idx="435">
                  <c:v>3257.6434484435495</c:v>
                </c:pt>
                <c:pt idx="436">
                  <c:v>3230.6092187780478</c:v>
                </c:pt>
                <c:pt idx="437">
                  <c:v>3203.7993382732443</c:v>
                </c:pt>
                <c:pt idx="438">
                  <c:v>3177.2119451211597</c:v>
                </c:pt>
                <c:pt idx="439">
                  <c:v>3150.8451929643156</c:v>
                </c:pt>
                <c:pt idx="440">
                  <c:v>3124.6972507676846</c:v>
                </c:pt>
                <c:pt idx="441">
                  <c:v>3098.7663026914724</c:v>
                </c:pt>
                <c:pt idx="442">
                  <c:v>3073.0505479649328</c:v>
                </c:pt>
                <c:pt idx="443">
                  <c:v>3047.548200761436</c:v>
                </c:pt>
                <c:pt idx="444">
                  <c:v>3022.2574900743612</c:v>
                </c:pt>
                <c:pt idx="445">
                  <c:v>2997.176659594289</c:v>
                </c:pt>
                <c:pt idx="446">
                  <c:v>2972.303967586714</c:v>
                </c:pt>
                <c:pt idx="447">
                  <c:v>2947.6376867714162</c:v>
                </c:pt>
                <c:pt idx="448">
                  <c:v>2923.1761042023004</c:v>
                </c:pt>
                <c:pt idx="449">
                  <c:v>2898.9175211484835</c:v>
                </c:pt>
                <c:pt idx="450">
                  <c:v>2874.8602529764148</c:v>
                </c:pt>
                <c:pt idx="451">
                  <c:v>2851.0026290328328</c:v>
                </c:pt>
                <c:pt idx="452">
                  <c:v>2827.3429925287037</c:v>
                </c:pt>
                <c:pt idx="453">
                  <c:v>2803.8797004242001</c:v>
                </c:pt>
                <c:pt idx="454">
                  <c:v>2780.6111233145607</c:v>
                </c:pt>
                <c:pt idx="455">
                  <c:v>2757.5356453170939</c:v>
                </c:pt>
                <c:pt idx="456">
                  <c:v>2734.6516639587521</c:v>
                </c:pt>
                <c:pt idx="457">
                  <c:v>2711.9575900649475</c:v>
                </c:pt>
                <c:pt idx="458">
                  <c:v>2689.4518476492053</c:v>
                </c:pt>
                <c:pt idx="459">
                  <c:v>2667.1328738037464</c:v>
                </c:pt>
                <c:pt idx="460">
                  <c:v>2644.9991185907975</c:v>
                </c:pt>
                <c:pt idx="461">
                  <c:v>2623.0490449351992</c:v>
                </c:pt>
                <c:pt idx="462">
                  <c:v>2601.2811285173784</c:v>
                </c:pt>
                <c:pt idx="463">
                  <c:v>2579.6938576678263</c:v>
                </c:pt>
                <c:pt idx="464">
                  <c:v>2558.2857332617268</c:v>
                </c:pt>
                <c:pt idx="465">
                  <c:v>2537.0552686152555</c:v>
                </c:pt>
                <c:pt idx="466">
                  <c:v>2516.0009893820247</c:v>
                </c:pt>
                <c:pt idx="467">
                  <c:v>2495.1214334508313</c:v>
                </c:pt>
                <c:pt idx="468">
                  <c:v>2474.4151508441842</c:v>
                </c:pt>
                <c:pt idx="469">
                  <c:v>2453.8807036173971</c:v>
                </c:pt>
                <c:pt idx="470">
                  <c:v>2433.5166657589348</c:v>
                </c:pt>
                <c:pt idx="471">
                  <c:v>2413.3216230913749</c:v>
                </c:pt>
                <c:pt idx="472">
                  <c:v>2393.2941731731007</c:v>
                </c:pt>
                <c:pt idx="473">
                  <c:v>2373.4329252008233</c:v>
                </c:pt>
                <c:pt idx="474">
                  <c:v>2353.7364999133497</c:v>
                </c:pt>
                <c:pt idx="475">
                  <c:v>2334.2035294953494</c:v>
                </c:pt>
                <c:pt idx="476">
                  <c:v>2314.8326574827861</c:v>
                </c:pt>
                <c:pt idx="477">
                  <c:v>2295.6225386683418</c:v>
                </c:pt>
                <c:pt idx="478">
                  <c:v>2276.5718390083566</c:v>
                </c:pt>
                <c:pt idx="479">
                  <c:v>2257.6792355298621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980800"/>
        <c:axId val="55982720"/>
      </c:scatterChart>
      <c:valAx>
        <c:axId val="55980800"/>
        <c:scaling>
          <c:orientation val="minMax"/>
          <c:max val="500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25" b="1" i="0" u="none" strike="noStrike" baseline="0">
                    <a:solidFill>
                      <a:srgbClr val="000000"/>
                    </a:solidFill>
                    <a:latin typeface="Courier New"/>
                    <a:ea typeface="Courier New"/>
                    <a:cs typeface="Courier New"/>
                  </a:defRPr>
                </a:pPr>
                <a:r>
                  <a:rPr lang="en-US"/>
                  <a:t>Month</a:t>
                </a:r>
              </a:p>
            </c:rich>
          </c:tx>
          <c:layout>
            <c:manualLayout>
              <c:xMode val="edge"/>
              <c:yMode val="edge"/>
              <c:x val="0.50355873879361346"/>
              <c:y val="0.9188482030449115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25" b="0" i="0" u="none" strike="noStrike" baseline="0">
                <a:solidFill>
                  <a:srgbClr val="000000"/>
                </a:solidFill>
                <a:latin typeface="Courier New"/>
                <a:ea typeface="Courier New"/>
                <a:cs typeface="Courier New"/>
              </a:defRPr>
            </a:pPr>
            <a:endParaRPr lang="en-US"/>
          </a:p>
        </c:txPr>
        <c:crossAx val="55982720"/>
        <c:crosses val="autoZero"/>
        <c:crossBetween val="midCat"/>
      </c:valAx>
      <c:valAx>
        <c:axId val="55982720"/>
        <c:scaling>
          <c:logBase val="10"/>
          <c:orientation val="minMax"/>
          <c:min val="1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425" b="1" i="0" u="none" strike="noStrike" baseline="0">
                    <a:solidFill>
                      <a:srgbClr val="000000"/>
                    </a:solidFill>
                    <a:latin typeface="Courier New"/>
                    <a:ea typeface="Courier New"/>
                    <a:cs typeface="Courier New"/>
                  </a:defRPr>
                </a:pPr>
                <a:r>
                  <a:rPr lang="en-US"/>
                  <a:t>Volume</a:t>
                </a:r>
              </a:p>
            </c:rich>
          </c:tx>
          <c:layout>
            <c:manualLayout>
              <c:xMode val="edge"/>
              <c:yMode val="edge"/>
              <c:x val="1.7793577280455178E-2"/>
              <c:y val="0.3900523348973312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ourier New"/>
                <a:ea typeface="Courier New"/>
                <a:cs typeface="Courier New"/>
              </a:defRPr>
            </a:pPr>
            <a:endParaRPr lang="en-US"/>
          </a:p>
        </c:txPr>
        <c:crossAx val="55980800"/>
        <c:crosses val="autoZero"/>
        <c:crossBetween val="midCat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060500193118012"/>
          <c:y val="6.0209425432085246E-2"/>
          <c:w val="0.24911031530159669"/>
          <c:h val="0.1034030988893148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Courier New"/>
              <a:ea typeface="Courier New"/>
              <a:cs typeface="Courier New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Courier New"/>
          <a:ea typeface="Courier New"/>
          <a:cs typeface="Courier New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3"/>
  <sheetViews>
    <sheetView zoomScale="73" workbookViewId="0"/>
  </sheetViews>
  <pageMargins left="0.75" right="0.75" top="1" bottom="1" header="0.5" footer="0.5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45720</xdr:colOff>
      <xdr:row>5</xdr:row>
      <xdr:rowOff>68580</xdr:rowOff>
    </xdr:from>
    <xdr:to>
      <xdr:col>18</xdr:col>
      <xdr:colOff>312420</xdr:colOff>
      <xdr:row>30</xdr:row>
      <xdr:rowOff>45720</xdr:rowOff>
    </xdr:to>
    <xdr:graphicFrame macro="">
      <xdr:nvGraphicFramePr>
        <xdr:cNvPr id="1026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6</xdr:row>
          <xdr:rowOff>0</xdr:rowOff>
        </xdr:from>
        <xdr:to>
          <xdr:col>8</xdr:col>
          <xdr:colOff>628650</xdr:colOff>
          <xdr:row>7</xdr:row>
          <xdr:rowOff>76200</xdr:rowOff>
        </xdr:to>
        <xdr:sp macro="" textlink="">
          <xdr:nvSpPr>
            <xdr:cNvPr id="2" name="ComboBox1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9525</xdr:colOff>
          <xdr:row>3</xdr:row>
          <xdr:rowOff>0</xdr:rowOff>
        </xdr:from>
        <xdr:to>
          <xdr:col>11</xdr:col>
          <xdr:colOff>66675</xdr:colOff>
          <xdr:row>4</xdr:row>
          <xdr:rowOff>76200</xdr:rowOff>
        </xdr:to>
        <xdr:sp macro="" textlink="">
          <xdr:nvSpPr>
            <xdr:cNvPr id="1028" name="ComboBox2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3243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Y37"/>
  <sheetViews>
    <sheetView tabSelected="1" workbookViewId="0">
      <selection activeCell="I37" sqref="I37"/>
    </sheetView>
  </sheetViews>
  <sheetFormatPr defaultColWidth="9" defaultRowHeight="12.75" x14ac:dyDescent="0.2"/>
  <cols>
    <col min="1" max="1" width="9" style="2"/>
    <col min="2" max="2" width="9" style="2" customWidth="1"/>
    <col min="3" max="3" width="9.875" style="2" customWidth="1"/>
    <col min="4" max="4" width="9.625" style="2" customWidth="1"/>
    <col min="5" max="5" width="12" style="2" customWidth="1"/>
    <col min="6" max="6" width="8.25" style="2" customWidth="1"/>
    <col min="7" max="7" width="8.625" style="2" customWidth="1"/>
    <col min="8" max="8" width="12.375" style="2" bestFit="1" customWidth="1"/>
    <col min="9" max="9" width="13.375" style="2" customWidth="1"/>
    <col min="10" max="10" width="12.625" style="2" customWidth="1"/>
    <col min="11" max="16384" width="9" style="2"/>
  </cols>
  <sheetData>
    <row r="1" spans="1:25" ht="20.25" x14ac:dyDescent="0.3">
      <c r="A1" s="1" t="s">
        <v>16</v>
      </c>
    </row>
    <row r="4" spans="1:25" x14ac:dyDescent="0.2">
      <c r="C4" s="3" t="s">
        <v>2</v>
      </c>
      <c r="D4" s="43">
        <v>9477.0919047129282</v>
      </c>
      <c r="E4" s="2" t="s">
        <v>7</v>
      </c>
      <c r="I4" s="54" t="s">
        <v>39</v>
      </c>
      <c r="V4" s="54" t="s">
        <v>36</v>
      </c>
      <c r="W4" s="2" t="s">
        <v>38</v>
      </c>
    </row>
    <row r="5" spans="1:25" x14ac:dyDescent="0.2">
      <c r="C5" s="3" t="s">
        <v>3</v>
      </c>
      <c r="D5" s="44">
        <v>9.6735484150281117</v>
      </c>
      <c r="E5" s="2" t="s">
        <v>18</v>
      </c>
      <c r="W5" s="2">
        <f>MATCH(W4,Y5:Y6,0)</f>
        <v>2</v>
      </c>
      <c r="Y5" s="2" t="s">
        <v>37</v>
      </c>
    </row>
    <row r="6" spans="1:25" x14ac:dyDescent="0.2">
      <c r="C6" s="3" t="s">
        <v>4</v>
      </c>
      <c r="D6" s="44">
        <v>4.1927849879304206</v>
      </c>
      <c r="V6" s="54"/>
      <c r="Y6" s="2" t="s">
        <v>38</v>
      </c>
    </row>
    <row r="7" spans="1:25" x14ac:dyDescent="0.2">
      <c r="G7" s="54" t="s">
        <v>35</v>
      </c>
      <c r="J7" s="39">
        <f>SUM(J10:J33)</f>
        <v>3073478664.1718378</v>
      </c>
    </row>
    <row r="8" spans="1:25" x14ac:dyDescent="0.2">
      <c r="B8" s="49" t="s">
        <v>30</v>
      </c>
      <c r="C8" s="49"/>
      <c r="D8" s="52" t="s">
        <v>31</v>
      </c>
      <c r="E8" s="49"/>
      <c r="F8" s="49"/>
      <c r="G8" s="3"/>
      <c r="H8" s="49" t="s">
        <v>8</v>
      </c>
      <c r="I8" s="49"/>
      <c r="J8" s="8" t="s">
        <v>9</v>
      </c>
      <c r="V8" s="54" t="s">
        <v>43</v>
      </c>
      <c r="W8" s="2" t="s">
        <v>40</v>
      </c>
    </row>
    <row r="9" spans="1:25" x14ac:dyDescent="0.2">
      <c r="A9" s="40" t="s">
        <v>0</v>
      </c>
      <c r="B9" s="8" t="s">
        <v>32</v>
      </c>
      <c r="C9" s="8" t="s">
        <v>29</v>
      </c>
      <c r="D9" s="50" t="s">
        <v>5</v>
      </c>
      <c r="E9" s="8" t="s">
        <v>6</v>
      </c>
      <c r="F9" s="8" t="s">
        <v>32</v>
      </c>
      <c r="G9" s="8" t="s">
        <v>28</v>
      </c>
      <c r="H9" s="8" t="s">
        <v>32</v>
      </c>
      <c r="I9" s="8" t="s">
        <v>34</v>
      </c>
      <c r="J9" s="8" t="s">
        <v>33</v>
      </c>
      <c r="W9" s="2">
        <f>MATCH(W8,Y9:Y11,0)</f>
        <v>1</v>
      </c>
      <c r="Y9" s="2" t="s">
        <v>40</v>
      </c>
    </row>
    <row r="10" spans="1:25" x14ac:dyDescent="0.2">
      <c r="A10" s="2">
        <v>1</v>
      </c>
      <c r="B10" s="46">
        <v>236898.40505580726</v>
      </c>
      <c r="C10" s="47">
        <f>B10</f>
        <v>236898.40505580726</v>
      </c>
      <c r="D10" s="51">
        <f t="shared" ref="D10:D33" si="0">IF(b=0,Qi*EXP(-A10*Di/12),Qi*(1+b*(Di/12)*A10)^(-1/b))</f>
        <v>6663.188420867531</v>
      </c>
      <c r="E10" s="37">
        <f t="shared" ref="E10:E33" si="1">IF(b=1,(Qi/(Di/12))*LN(Qi/D10),Qi^b/((1-b)*Di/12)*(Qi^(1-b)-D10^(1-b))*30.4375)</f>
        <v>233055.41080302533</v>
      </c>
      <c r="F10" s="41">
        <f>E10</f>
        <v>233055.41080302533</v>
      </c>
      <c r="G10" s="45">
        <v>1</v>
      </c>
      <c r="H10" s="53">
        <f>G10*(F10-B10)^2</f>
        <v>14768604.826914996</v>
      </c>
      <c r="I10" s="53">
        <f>H10</f>
        <v>14768604.826914996</v>
      </c>
      <c r="J10" s="42">
        <f>H10</f>
        <v>14768604.826914996</v>
      </c>
      <c r="Y10" s="2" t="s">
        <v>41</v>
      </c>
    </row>
    <row r="11" spans="1:25" x14ac:dyDescent="0.2">
      <c r="A11" s="2">
        <v>2</v>
      </c>
      <c r="B11" s="46">
        <v>170759.27512050795</v>
      </c>
      <c r="C11" s="47">
        <f>B11+C10</f>
        <v>407657.68017631525</v>
      </c>
      <c r="D11" s="51">
        <f t="shared" si="0"/>
        <v>5813.5397263997565</v>
      </c>
      <c r="E11" s="37">
        <f t="shared" si="1"/>
        <v>421417.80262106605</v>
      </c>
      <c r="F11" s="37">
        <f>E11-E10</f>
        <v>188362.39181804072</v>
      </c>
      <c r="G11" s="45">
        <v>1</v>
      </c>
      <c r="H11" s="53">
        <f t="shared" ref="H11:H33" si="2">G11*(F11-B11)^2</f>
        <v>309869717.46695685</v>
      </c>
      <c r="I11" s="53">
        <f>I10+H11</f>
        <v>324638322.29387188</v>
      </c>
      <c r="J11" s="42">
        <f t="shared" ref="J11:J33" si="3">H11</f>
        <v>309869717.46695685</v>
      </c>
      <c r="Y11" s="2" t="s">
        <v>42</v>
      </c>
    </row>
    <row r="12" spans="1:25" x14ac:dyDescent="0.2">
      <c r="A12" s="2">
        <v>3</v>
      </c>
      <c r="B12" s="46">
        <v>152230.73492190987</v>
      </c>
      <c r="C12" s="47">
        <f t="shared" ref="C12:C33" si="4">B12+C11</f>
        <v>559888.41509822512</v>
      </c>
      <c r="D12" s="51">
        <f t="shared" si="0"/>
        <v>5333.2244052093693</v>
      </c>
      <c r="E12" s="37">
        <f t="shared" si="1"/>
        <v>590513.32584763342</v>
      </c>
      <c r="F12" s="37">
        <f t="shared" ref="F12:F33" si="5">E12-E11</f>
        <v>169095.52322656737</v>
      </c>
      <c r="G12" s="45">
        <v>1</v>
      </c>
      <c r="H12" s="53">
        <f t="shared" si="2"/>
        <v>284421084.56091243</v>
      </c>
      <c r="I12" s="53">
        <f t="shared" ref="I12:I33" si="6">I11+H12</f>
        <v>609059406.85478425</v>
      </c>
      <c r="J12" s="42">
        <f t="shared" si="3"/>
        <v>284421084.56091243</v>
      </c>
    </row>
    <row r="13" spans="1:25" x14ac:dyDescent="0.2">
      <c r="A13" s="2">
        <v>4</v>
      </c>
      <c r="B13" s="46">
        <v>178954.31640350082</v>
      </c>
      <c r="C13" s="47">
        <f t="shared" si="4"/>
        <v>738842.73150172597</v>
      </c>
      <c r="D13" s="51">
        <f t="shared" si="0"/>
        <v>5006.5944664054123</v>
      </c>
      <c r="E13" s="37">
        <f t="shared" si="1"/>
        <v>747600.88476836996</v>
      </c>
      <c r="F13" s="37">
        <f t="shared" si="5"/>
        <v>157087.55892073654</v>
      </c>
      <c r="G13" s="45">
        <v>1</v>
      </c>
      <c r="H13" s="53">
        <f t="shared" si="2"/>
        <v>478155082.81002772</v>
      </c>
      <c r="I13" s="53">
        <f t="shared" si="6"/>
        <v>1087214489.6648121</v>
      </c>
      <c r="J13" s="42">
        <f t="shared" si="3"/>
        <v>478155082.81002772</v>
      </c>
    </row>
    <row r="14" spans="1:25" x14ac:dyDescent="0.2">
      <c r="A14" s="2">
        <v>5</v>
      </c>
      <c r="B14" s="46">
        <v>165184.29325177072</v>
      </c>
      <c r="C14" s="47">
        <f t="shared" si="4"/>
        <v>904027.02475349675</v>
      </c>
      <c r="D14" s="51">
        <f t="shared" si="0"/>
        <v>4762.8355250672957</v>
      </c>
      <c r="E14" s="37">
        <f t="shared" si="1"/>
        <v>896119.27018445742</v>
      </c>
      <c r="F14" s="37">
        <f t="shared" si="5"/>
        <v>148518.38541608746</v>
      </c>
      <c r="G14" s="45">
        <v>1</v>
      </c>
      <c r="H14" s="53">
        <f t="shared" si="2"/>
        <v>277752483.98748875</v>
      </c>
      <c r="I14" s="53">
        <f t="shared" si="6"/>
        <v>1364966973.6523008</v>
      </c>
      <c r="J14" s="42">
        <f t="shared" si="3"/>
        <v>277752483.98748875</v>
      </c>
    </row>
    <row r="15" spans="1:25" x14ac:dyDescent="0.2">
      <c r="A15" s="2">
        <v>6</v>
      </c>
      <c r="B15" s="46">
        <v>151247.97910522876</v>
      </c>
      <c r="C15" s="47">
        <f t="shared" si="4"/>
        <v>1055275.0038587255</v>
      </c>
      <c r="D15" s="51">
        <f t="shared" si="0"/>
        <v>4570.3498734494951</v>
      </c>
      <c r="E15" s="37">
        <f t="shared" si="1"/>
        <v>1038054.151431906</v>
      </c>
      <c r="F15" s="37">
        <f t="shared" si="5"/>
        <v>141934.88124744862</v>
      </c>
      <c r="G15" s="45">
        <v>1</v>
      </c>
      <c r="H15" s="53">
        <f t="shared" si="2"/>
        <v>86733791.708589092</v>
      </c>
      <c r="I15" s="53">
        <f t="shared" si="6"/>
        <v>1451700765.3608899</v>
      </c>
      <c r="J15" s="42">
        <f t="shared" si="3"/>
        <v>86733791.708589092</v>
      </c>
    </row>
    <row r="16" spans="1:25" x14ac:dyDescent="0.2">
      <c r="A16" s="2">
        <v>7</v>
      </c>
      <c r="B16" s="46">
        <v>100657.67073459193</v>
      </c>
      <c r="C16" s="47">
        <f t="shared" si="4"/>
        <v>1155932.6745933176</v>
      </c>
      <c r="D16" s="51">
        <f t="shared" si="0"/>
        <v>4412.4523623214882</v>
      </c>
      <c r="E16" s="37">
        <f t="shared" si="1"/>
        <v>1174688.0800317705</v>
      </c>
      <c r="F16" s="37">
        <f t="shared" si="5"/>
        <v>136633.92859986448</v>
      </c>
      <c r="G16" s="45">
        <v>0</v>
      </c>
      <c r="H16" s="53">
        <f t="shared" si="2"/>
        <v>0</v>
      </c>
      <c r="I16" s="53">
        <f t="shared" si="6"/>
        <v>1451700765.3608899</v>
      </c>
      <c r="J16" s="42">
        <f t="shared" si="3"/>
        <v>0</v>
      </c>
    </row>
    <row r="17" spans="1:10" x14ac:dyDescent="0.2">
      <c r="A17" s="2">
        <v>8</v>
      </c>
      <c r="B17" s="46">
        <v>95221.819529621396</v>
      </c>
      <c r="C17" s="47">
        <f t="shared" si="4"/>
        <v>1251154.494122939</v>
      </c>
      <c r="D17" s="51">
        <f t="shared" si="0"/>
        <v>4279.3228908631127</v>
      </c>
      <c r="E17" s="37">
        <f t="shared" si="1"/>
        <v>1306912.3307725261</v>
      </c>
      <c r="F17" s="37">
        <f t="shared" si="5"/>
        <v>132224.25074075558</v>
      </c>
      <c r="G17" s="45">
        <v>0</v>
      </c>
      <c r="H17" s="53">
        <f t="shared" si="2"/>
        <v>0</v>
      </c>
      <c r="I17" s="53">
        <f t="shared" si="6"/>
        <v>1451700765.3608899</v>
      </c>
      <c r="J17" s="42">
        <f t="shared" si="3"/>
        <v>0</v>
      </c>
    </row>
    <row r="18" spans="1:10" x14ac:dyDescent="0.2">
      <c r="A18" s="2">
        <v>9</v>
      </c>
      <c r="B18" s="46">
        <v>142029.04186632522</v>
      </c>
      <c r="C18" s="47">
        <f t="shared" si="4"/>
        <v>1393183.5359892643</v>
      </c>
      <c r="D18" s="51">
        <f t="shared" si="0"/>
        <v>4164.7237710230875</v>
      </c>
      <c r="E18" s="37">
        <f t="shared" si="1"/>
        <v>1435379.2023567099</v>
      </c>
      <c r="F18" s="37">
        <f t="shared" si="5"/>
        <v>128466.87158418377</v>
      </c>
      <c r="G18" s="45">
        <v>1</v>
      </c>
      <c r="H18" s="53">
        <f t="shared" si="2"/>
        <v>183932462.76180074</v>
      </c>
      <c r="I18" s="53">
        <f t="shared" si="6"/>
        <v>1635633228.1226907</v>
      </c>
      <c r="J18" s="42">
        <f t="shared" si="3"/>
        <v>183932462.76180074</v>
      </c>
    </row>
    <row r="19" spans="1:10" x14ac:dyDescent="0.2">
      <c r="A19" s="2">
        <v>10</v>
      </c>
      <c r="B19" s="46">
        <v>114026.45463596398</v>
      </c>
      <c r="C19" s="47">
        <f t="shared" si="4"/>
        <v>1507209.9906252283</v>
      </c>
      <c r="D19" s="51">
        <f t="shared" si="0"/>
        <v>4064.4614920007816</v>
      </c>
      <c r="E19" s="37">
        <f t="shared" si="1"/>
        <v>1560584.9406182787</v>
      </c>
      <c r="F19" s="37">
        <f t="shared" si="5"/>
        <v>125205.73826156883</v>
      </c>
      <c r="G19" s="45">
        <v>1</v>
      </c>
      <c r="H19" s="53">
        <f t="shared" si="2"/>
        <v>124976382.38171665</v>
      </c>
      <c r="I19" s="53">
        <f t="shared" si="6"/>
        <v>1760609610.5044074</v>
      </c>
      <c r="J19" s="42">
        <f t="shared" si="3"/>
        <v>124976382.38171665</v>
      </c>
    </row>
    <row r="20" spans="1:10" x14ac:dyDescent="0.2">
      <c r="A20" s="2">
        <v>11</v>
      </c>
      <c r="B20" s="46">
        <v>117891.46826507834</v>
      </c>
      <c r="C20" s="47">
        <f t="shared" si="4"/>
        <v>1625101.4588903065</v>
      </c>
      <c r="D20" s="51">
        <f t="shared" si="0"/>
        <v>3975.5901080195626</v>
      </c>
      <c r="E20" s="37">
        <f t="shared" si="1"/>
        <v>1682918.6012202078</v>
      </c>
      <c r="F20" s="37">
        <f t="shared" si="5"/>
        <v>122333.66060192906</v>
      </c>
      <c r="G20" s="45">
        <v>1</v>
      </c>
      <c r="H20" s="53">
        <f t="shared" si="2"/>
        <v>19733072.757575322</v>
      </c>
      <c r="I20" s="53">
        <f t="shared" si="6"/>
        <v>1780342683.2619827</v>
      </c>
      <c r="J20" s="42">
        <f t="shared" si="3"/>
        <v>19733072.757575322</v>
      </c>
    </row>
    <row r="21" spans="1:10" x14ac:dyDescent="0.2">
      <c r="A21" s="2">
        <v>12</v>
      </c>
      <c r="B21" s="46">
        <v>89491.06364918375</v>
      </c>
      <c r="C21" s="47">
        <f t="shared" si="4"/>
        <v>1714592.5225394904</v>
      </c>
      <c r="D21" s="51">
        <f t="shared" si="0"/>
        <v>3895.9661552870593</v>
      </c>
      <c r="E21" s="37">
        <f t="shared" si="1"/>
        <v>1802692.6330208834</v>
      </c>
      <c r="F21" s="37">
        <f t="shared" si="5"/>
        <v>119774.03180067567</v>
      </c>
      <c r="G21" s="45">
        <v>0</v>
      </c>
      <c r="H21" s="53">
        <f t="shared" si="2"/>
        <v>0</v>
      </c>
      <c r="I21" s="53">
        <f t="shared" si="6"/>
        <v>1780342683.2619827</v>
      </c>
      <c r="J21" s="42">
        <f t="shared" si="3"/>
        <v>0</v>
      </c>
    </row>
    <row r="22" spans="1:10" x14ac:dyDescent="0.2">
      <c r="A22" s="2">
        <v>13</v>
      </c>
      <c r="B22" s="46">
        <v>128071.4940799857</v>
      </c>
      <c r="C22" s="47">
        <f t="shared" si="4"/>
        <v>1842664.016619476</v>
      </c>
      <c r="D22" s="51">
        <f t="shared" si="0"/>
        <v>3823.9846523892738</v>
      </c>
      <c r="E22" s="37">
        <f t="shared" si="1"/>
        <v>1920162.9556405828</v>
      </c>
      <c r="F22" s="37">
        <f t="shared" si="5"/>
        <v>117470.32261969941</v>
      </c>
      <c r="G22" s="45">
        <v>1</v>
      </c>
      <c r="H22" s="53">
        <f t="shared" si="2"/>
        <v>112384836.33038859</v>
      </c>
      <c r="I22" s="53">
        <f t="shared" si="6"/>
        <v>1892727519.5923712</v>
      </c>
      <c r="J22" s="42">
        <f t="shared" si="3"/>
        <v>112384836.33038859</v>
      </c>
    </row>
    <row r="23" spans="1:10" x14ac:dyDescent="0.2">
      <c r="A23" s="2">
        <v>14</v>
      </c>
      <c r="B23" s="46">
        <v>120140.97530566389</v>
      </c>
      <c r="C23" s="47">
        <f t="shared" si="4"/>
        <v>1962804.9919251399</v>
      </c>
      <c r="D23" s="51">
        <f t="shared" si="0"/>
        <v>3758.4147426953205</v>
      </c>
      <c r="E23" s="37">
        <f t="shared" si="1"/>
        <v>2035542.6605418944</v>
      </c>
      <c r="F23" s="37">
        <f t="shared" si="5"/>
        <v>115379.70490131155</v>
      </c>
      <c r="G23" s="45">
        <v>1</v>
      </c>
      <c r="H23" s="53">
        <f t="shared" si="2"/>
        <v>22669695.863361504</v>
      </c>
      <c r="I23" s="53">
        <f t="shared" si="6"/>
        <v>1915397215.4557328</v>
      </c>
      <c r="J23" s="42">
        <f t="shared" si="3"/>
        <v>22669695.863361504</v>
      </c>
    </row>
    <row r="24" spans="1:10" x14ac:dyDescent="0.2">
      <c r="A24" s="2">
        <v>15</v>
      </c>
      <c r="B24" s="46">
        <v>104057.82282308525</v>
      </c>
      <c r="C24" s="47">
        <f t="shared" si="4"/>
        <v>2066862.8147482253</v>
      </c>
      <c r="D24" s="51">
        <f t="shared" si="0"/>
        <v>3698.2931897591211</v>
      </c>
      <c r="E24" s="37">
        <f t="shared" si="1"/>
        <v>2149011.6657161405</v>
      </c>
      <c r="F24" s="37">
        <f t="shared" si="5"/>
        <v>113469.00517424615</v>
      </c>
      <c r="G24" s="45">
        <v>1</v>
      </c>
      <c r="H24" s="53">
        <f t="shared" si="2"/>
        <v>88570353.24680233</v>
      </c>
      <c r="I24" s="53">
        <f t="shared" si="6"/>
        <v>2003967568.7025352</v>
      </c>
      <c r="J24" s="42">
        <f t="shared" si="3"/>
        <v>88570353.24680233</v>
      </c>
    </row>
    <row r="25" spans="1:10" x14ac:dyDescent="0.2">
      <c r="A25" s="2">
        <v>16</v>
      </c>
      <c r="B25" s="46">
        <v>85477.271832779224</v>
      </c>
      <c r="C25" s="47">
        <f t="shared" si="4"/>
        <v>2152340.0865810043</v>
      </c>
      <c r="D25" s="51">
        <f t="shared" si="0"/>
        <v>3642.8529957204682</v>
      </c>
      <c r="E25" s="37">
        <f t="shared" si="1"/>
        <v>2260723.7056042538</v>
      </c>
      <c r="F25" s="37">
        <f t="shared" si="5"/>
        <v>111712.03988811327</v>
      </c>
      <c r="G25" s="45">
        <v>1</v>
      </c>
      <c r="H25" s="53">
        <f t="shared" si="2"/>
        <v>688263054.91717577</v>
      </c>
      <c r="I25" s="53">
        <f t="shared" si="6"/>
        <v>2692230623.6197109</v>
      </c>
      <c r="J25" s="42">
        <f t="shared" si="3"/>
        <v>688263054.91717577</v>
      </c>
    </row>
    <row r="26" spans="1:10" x14ac:dyDescent="0.2">
      <c r="A26" s="2">
        <v>17</v>
      </c>
      <c r="B26" s="46">
        <v>102511.48509372967</v>
      </c>
      <c r="C26" s="47">
        <f t="shared" si="4"/>
        <v>2254851.5716747339</v>
      </c>
      <c r="D26" s="51">
        <f t="shared" si="0"/>
        <v>3591.4741628654097</v>
      </c>
      <c r="E26" s="37">
        <f t="shared" si="1"/>
        <v>2370811.5101640816</v>
      </c>
      <c r="F26" s="37">
        <f t="shared" si="5"/>
        <v>110087.80455982778</v>
      </c>
      <c r="G26" s="45">
        <v>1</v>
      </c>
      <c r="H26" s="53">
        <f t="shared" si="2"/>
        <v>57400616.652377151</v>
      </c>
      <c r="I26" s="53">
        <f t="shared" si="6"/>
        <v>2749631240.2720881</v>
      </c>
      <c r="J26" s="42">
        <f t="shared" si="3"/>
        <v>57400616.652377151</v>
      </c>
    </row>
    <row r="27" spans="1:10" x14ac:dyDescent="0.2">
      <c r="A27" s="2">
        <v>18</v>
      </c>
      <c r="B27" s="46">
        <v>112948.07826510466</v>
      </c>
      <c r="C27" s="47">
        <f t="shared" si="4"/>
        <v>2367799.6499398383</v>
      </c>
      <c r="D27" s="51">
        <f t="shared" si="0"/>
        <v>3543.648873918728</v>
      </c>
      <c r="E27" s="37">
        <f t="shared" si="1"/>
        <v>2479390.7197650522</v>
      </c>
      <c r="F27" s="37">
        <f t="shared" si="5"/>
        <v>108579.20960097061</v>
      </c>
      <c r="G27" s="45">
        <v>1</v>
      </c>
      <c r="H27" s="53">
        <f t="shared" si="2"/>
        <v>19087013.404452406</v>
      </c>
      <c r="I27" s="53">
        <f t="shared" si="6"/>
        <v>2768718253.6765404</v>
      </c>
      <c r="J27" s="42">
        <f t="shared" si="3"/>
        <v>19087013.404452406</v>
      </c>
    </row>
    <row r="28" spans="1:10" x14ac:dyDescent="0.2">
      <c r="A28" s="2">
        <v>19</v>
      </c>
      <c r="B28" s="46">
        <v>108878.19779853603</v>
      </c>
      <c r="C28" s="47">
        <f t="shared" si="4"/>
        <v>2476677.8477383745</v>
      </c>
      <c r="D28" s="51">
        <f t="shared" si="0"/>
        <v>3498.9563281131873</v>
      </c>
      <c r="E28" s="37">
        <f t="shared" si="1"/>
        <v>2586562.8966775439</v>
      </c>
      <c r="F28" s="37">
        <f t="shared" si="5"/>
        <v>107172.17691249168</v>
      </c>
      <c r="G28" s="45">
        <v>1</v>
      </c>
      <c r="H28" s="53">
        <f t="shared" si="2"/>
        <v>2910507.263619558</v>
      </c>
      <c r="I28" s="53">
        <f t="shared" si="6"/>
        <v>2771628760.9401598</v>
      </c>
      <c r="J28" s="42">
        <f t="shared" si="3"/>
        <v>2910507.263619558</v>
      </c>
    </row>
    <row r="29" spans="1:10" x14ac:dyDescent="0.2">
      <c r="A29" s="2">
        <v>20</v>
      </c>
      <c r="B29" s="46">
        <v>119776.50233337001</v>
      </c>
      <c r="C29" s="47">
        <f t="shared" si="4"/>
        <v>2596454.3500717445</v>
      </c>
      <c r="D29" s="51">
        <f t="shared" si="0"/>
        <v>3457.0442041046826</v>
      </c>
      <c r="E29" s="37">
        <f t="shared" si="1"/>
        <v>2692417.8776043183</v>
      </c>
      <c r="F29" s="37">
        <f t="shared" si="5"/>
        <v>105854.98092677444</v>
      </c>
      <c r="G29" s="45">
        <v>1</v>
      </c>
      <c r="H29" s="53">
        <f t="shared" si="2"/>
        <v>193808758.27429858</v>
      </c>
      <c r="I29" s="53">
        <f t="shared" si="6"/>
        <v>2965437519.2144585</v>
      </c>
      <c r="J29" s="42">
        <f t="shared" si="3"/>
        <v>193808758.27429858</v>
      </c>
    </row>
    <row r="30" spans="1:10" x14ac:dyDescent="0.2">
      <c r="A30" s="2">
        <v>21</v>
      </c>
      <c r="B30" s="46">
        <v>94325.435344153157</v>
      </c>
      <c r="C30" s="47">
        <f t="shared" si="4"/>
        <v>2690779.7854158976</v>
      </c>
      <c r="D30" s="51">
        <f t="shared" si="0"/>
        <v>3417.6147706251381</v>
      </c>
      <c r="E30" s="37">
        <f t="shared" si="1"/>
        <v>2797035.6367737972</v>
      </c>
      <c r="F30" s="37">
        <f t="shared" si="5"/>
        <v>104617.7591694789</v>
      </c>
      <c r="G30" s="45">
        <v>1</v>
      </c>
      <c r="H30" s="53">
        <f t="shared" si="2"/>
        <v>105931929.72536796</v>
      </c>
      <c r="I30" s="53">
        <f t="shared" si="6"/>
        <v>3071369448.9398265</v>
      </c>
      <c r="J30" s="42">
        <f t="shared" si="3"/>
        <v>105931929.72536796</v>
      </c>
    </row>
    <row r="31" spans="1:10" x14ac:dyDescent="0.2">
      <c r="A31" s="2">
        <v>22</v>
      </c>
      <c r="B31" s="46">
        <v>104740.62611537092</v>
      </c>
      <c r="C31" s="47">
        <f t="shared" si="4"/>
        <v>2795520.4115312686</v>
      </c>
      <c r="D31" s="51">
        <f t="shared" si="0"/>
        <v>3380.4143203246554</v>
      </c>
      <c r="E31" s="37">
        <f t="shared" si="1"/>
        <v>2900487.7795959543</v>
      </c>
      <c r="F31" s="37">
        <f t="shared" si="5"/>
        <v>103452.14282215713</v>
      </c>
      <c r="G31" s="45">
        <v>1</v>
      </c>
      <c r="H31" s="53">
        <f t="shared" si="2"/>
        <v>1660189.1968910645</v>
      </c>
      <c r="I31" s="53">
        <f t="shared" si="6"/>
        <v>3073029638.1367173</v>
      </c>
      <c r="J31" s="42">
        <f t="shared" si="3"/>
        <v>1660189.1968910645</v>
      </c>
    </row>
    <row r="32" spans="1:10" x14ac:dyDescent="0.2">
      <c r="A32" s="2">
        <v>23</v>
      </c>
      <c r="B32" s="46">
        <v>102648.78431478902</v>
      </c>
      <c r="C32" s="47">
        <f t="shared" si="4"/>
        <v>2898169.1958460575</v>
      </c>
      <c r="D32" s="51">
        <f t="shared" si="0"/>
        <v>3345.225021158823</v>
      </c>
      <c r="E32" s="37">
        <f t="shared" si="1"/>
        <v>3002838.7533997884</v>
      </c>
      <c r="F32" s="37">
        <f t="shared" si="5"/>
        <v>102350.97380383406</v>
      </c>
      <c r="G32" s="45">
        <v>1</v>
      </c>
      <c r="H32" s="53">
        <f t="shared" si="2"/>
        <v>88691.100435257409</v>
      </c>
      <c r="I32" s="53">
        <f t="shared" si="6"/>
        <v>3073118329.2371526</v>
      </c>
      <c r="J32" s="42">
        <f t="shared" si="3"/>
        <v>88691.100435257409</v>
      </c>
    </row>
    <row r="33" spans="1:10" x14ac:dyDescent="0.2">
      <c r="A33" s="2">
        <v>24</v>
      </c>
      <c r="B33" s="46">
        <v>101908.36431544558</v>
      </c>
      <c r="C33" s="47">
        <f t="shared" si="4"/>
        <v>3000077.560161503</v>
      </c>
      <c r="D33" s="51">
        <f t="shared" si="0"/>
        <v>3311.8585540917529</v>
      </c>
      <c r="E33" s="37">
        <f t="shared" si="1"/>
        <v>3104146.8386678859</v>
      </c>
      <c r="F33" s="37">
        <f t="shared" si="5"/>
        <v>101308.08526809746</v>
      </c>
      <c r="G33" s="45">
        <v>1</v>
      </c>
      <c r="H33" s="53">
        <f t="shared" si="2"/>
        <v>360334.93468515994</v>
      </c>
      <c r="I33" s="53">
        <f t="shared" si="6"/>
        <v>3073478664.1718378</v>
      </c>
      <c r="J33" s="42">
        <f t="shared" si="3"/>
        <v>360334.93468515994</v>
      </c>
    </row>
    <row r="34" spans="1:10" x14ac:dyDescent="0.2">
      <c r="C34" s="48"/>
    </row>
    <row r="35" spans="1:10" x14ac:dyDescent="0.2">
      <c r="C35" s="48"/>
    </row>
    <row r="36" spans="1:10" x14ac:dyDescent="0.2">
      <c r="C36" s="48"/>
      <c r="D36" s="57" t="s">
        <v>46</v>
      </c>
    </row>
    <row r="37" spans="1:10" x14ac:dyDescent="0.2">
      <c r="C37" s="48"/>
    </row>
  </sheetData>
  <phoneticPr fontId="2" type="noConversion"/>
  <pageMargins left="0.75" right="0.75" top="1" bottom="1" header="0.5" footer="0.5"/>
  <pageSetup orientation="portrait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2" r:id="rId4" name="ComboBox1">
          <controlPr defaultSize="0" autoLine="0" linkedCell="W4" listFillRange="Y5:Y6" r:id="rId5">
            <anchor moveWithCells="1">
              <from>
                <xdr:col>7</xdr:col>
                <xdr:colOff>9525</xdr:colOff>
                <xdr:row>6</xdr:row>
                <xdr:rowOff>0</xdr:rowOff>
              </from>
              <to>
                <xdr:col>8</xdr:col>
                <xdr:colOff>628650</xdr:colOff>
                <xdr:row>7</xdr:row>
                <xdr:rowOff>76200</xdr:rowOff>
              </to>
            </anchor>
          </controlPr>
        </control>
      </mc:Choice>
      <mc:Fallback>
        <control shapeId="1026" r:id="rId4" name="ComboBox1"/>
      </mc:Fallback>
    </mc:AlternateContent>
    <mc:AlternateContent xmlns:mc="http://schemas.openxmlformats.org/markup-compatibility/2006">
      <mc:Choice Requires="x14">
        <control shapeId="1028" r:id="rId6" name="ComboBox2">
          <controlPr defaultSize="0" autoLine="0" linkedCell="W8" listFillRange="Y9:Y11" r:id="rId7">
            <anchor moveWithCells="1">
              <from>
                <xdr:col>9</xdr:col>
                <xdr:colOff>9525</xdr:colOff>
                <xdr:row>3</xdr:row>
                <xdr:rowOff>0</xdr:rowOff>
              </from>
              <to>
                <xdr:col>11</xdr:col>
                <xdr:colOff>66675</xdr:colOff>
                <xdr:row>4</xdr:row>
                <xdr:rowOff>76200</xdr:rowOff>
              </to>
            </anchor>
          </controlPr>
        </control>
      </mc:Choice>
      <mc:Fallback>
        <control shapeId="1028" r:id="rId6" name="ComboBox2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518"/>
  <sheetViews>
    <sheetView topLeftCell="A10" workbookViewId="0">
      <selection activeCell="D17" sqref="D17"/>
    </sheetView>
  </sheetViews>
  <sheetFormatPr defaultColWidth="9" defaultRowHeight="12.75" x14ac:dyDescent="0.2"/>
  <cols>
    <col min="1" max="1" width="8.125" style="2" customWidth="1"/>
    <col min="2" max="2" width="10.375" style="2" customWidth="1"/>
    <col min="3" max="3" width="19.625" style="2" bestFit="1" customWidth="1"/>
    <col min="4" max="4" width="12.75" style="2" customWidth="1"/>
    <col min="5" max="5" width="8.875" style="2" customWidth="1"/>
    <col min="6" max="6" width="10.25" style="2" customWidth="1"/>
    <col min="7" max="7" width="8.75" style="2" customWidth="1"/>
    <col min="8" max="8" width="9" style="2"/>
    <col min="9" max="9" width="12.375" style="2" customWidth="1"/>
    <col min="10" max="10" width="11.625" style="2" customWidth="1"/>
    <col min="11" max="11" width="11.25" style="2" bestFit="1" customWidth="1"/>
    <col min="12" max="12" width="16" style="2" bestFit="1" customWidth="1"/>
    <col min="13" max="16384" width="9" style="2"/>
  </cols>
  <sheetData>
    <row r="1" spans="1:12" ht="20.25" x14ac:dyDescent="0.3">
      <c r="A1" s="1" t="s">
        <v>15</v>
      </c>
    </row>
    <row r="4" spans="1:12" x14ac:dyDescent="0.2">
      <c r="B4" s="3" t="s">
        <v>2</v>
      </c>
      <c r="C4" s="4">
        <f>Qi</f>
        <v>9477.0919047129282</v>
      </c>
      <c r="D4" s="2" t="s">
        <v>7</v>
      </c>
    </row>
    <row r="5" spans="1:12" x14ac:dyDescent="0.2">
      <c r="B5" s="3" t="s">
        <v>3</v>
      </c>
      <c r="C5" s="5">
        <f>Di</f>
        <v>9.6735484150281117</v>
      </c>
      <c r="D5" s="2" t="s">
        <v>20</v>
      </c>
    </row>
    <row r="6" spans="1:12" x14ac:dyDescent="0.2">
      <c r="B6" s="3" t="s">
        <v>4</v>
      </c>
      <c r="C6" s="5">
        <f>b</f>
        <v>4.1927849879304206</v>
      </c>
    </row>
    <row r="7" spans="1:12" x14ac:dyDescent="0.2">
      <c r="A7" s="3"/>
      <c r="C7" s="3" t="s">
        <v>11</v>
      </c>
      <c r="D7" s="6">
        <v>0.1</v>
      </c>
      <c r="E7" s="2" t="s">
        <v>19</v>
      </c>
    </row>
    <row r="8" spans="1:12" x14ac:dyDescent="0.2">
      <c r="A8" s="3"/>
      <c r="C8" s="3"/>
    </row>
    <row r="9" spans="1:12" x14ac:dyDescent="0.2">
      <c r="A9" s="3"/>
      <c r="C9" s="3" t="s">
        <v>17</v>
      </c>
      <c r="D9" s="7">
        <f>SUM(D14:D518)</f>
        <v>32273495.368657026</v>
      </c>
      <c r="H9" s="3" t="s">
        <v>17</v>
      </c>
      <c r="I9" s="7">
        <f>SUM(I14:I518)</f>
        <v>14943914.303486938</v>
      </c>
      <c r="J9" s="56"/>
    </row>
    <row r="10" spans="1:12" x14ac:dyDescent="0.2">
      <c r="A10" s="8"/>
      <c r="B10" s="9" t="s">
        <v>12</v>
      </c>
      <c r="C10" s="10"/>
      <c r="D10" s="10"/>
      <c r="E10" s="11"/>
      <c r="F10" s="12" t="s">
        <v>13</v>
      </c>
      <c r="G10" s="13"/>
      <c r="H10" s="13"/>
      <c r="I10" s="14"/>
      <c r="J10" s="14"/>
    </row>
    <row r="11" spans="1:12" x14ac:dyDescent="0.2">
      <c r="A11" s="8"/>
      <c r="B11" s="15"/>
      <c r="C11" s="16"/>
      <c r="D11" s="16"/>
      <c r="E11" s="17" t="s">
        <v>24</v>
      </c>
      <c r="F11" s="18" t="s">
        <v>26</v>
      </c>
      <c r="G11" s="16"/>
      <c r="H11" s="16"/>
      <c r="I11" s="16" t="s">
        <v>44</v>
      </c>
      <c r="J11" s="55" t="s">
        <v>44</v>
      </c>
      <c r="K11" s="8" t="s">
        <v>45</v>
      </c>
    </row>
    <row r="12" spans="1:12" x14ac:dyDescent="0.2">
      <c r="A12" s="8" t="s">
        <v>0</v>
      </c>
      <c r="B12" s="15"/>
      <c r="C12" s="16"/>
      <c r="D12" s="16" t="s">
        <v>32</v>
      </c>
      <c r="E12" s="17" t="s">
        <v>10</v>
      </c>
      <c r="F12" s="18" t="s">
        <v>27</v>
      </c>
      <c r="G12" s="16"/>
      <c r="H12" s="16"/>
      <c r="I12" s="16" t="s">
        <v>32</v>
      </c>
      <c r="J12" s="19" t="s">
        <v>29</v>
      </c>
      <c r="K12" s="19" t="s">
        <v>29</v>
      </c>
    </row>
    <row r="13" spans="1:12" x14ac:dyDescent="0.2">
      <c r="A13" s="8" t="s">
        <v>23</v>
      </c>
      <c r="B13" s="20" t="s">
        <v>21</v>
      </c>
      <c r="C13" s="21" t="s">
        <v>6</v>
      </c>
      <c r="D13" s="21" t="s">
        <v>1</v>
      </c>
      <c r="E13" s="22" t="s">
        <v>25</v>
      </c>
      <c r="F13" s="23" t="s">
        <v>25</v>
      </c>
      <c r="G13" s="21" t="s">
        <v>14</v>
      </c>
      <c r="H13" s="21" t="s">
        <v>22</v>
      </c>
      <c r="I13" s="21" t="s">
        <v>1</v>
      </c>
      <c r="J13" s="24" t="s">
        <v>1</v>
      </c>
      <c r="K13" s="24" t="s">
        <v>1</v>
      </c>
    </row>
    <row r="14" spans="1:12" x14ac:dyDescent="0.2">
      <c r="A14" s="2">
        <v>0</v>
      </c>
      <c r="B14" s="25">
        <f>$C$4*(1+($C$6*$C$5*A14))^(-1/$C$6)</f>
        <v>9477.0919047129282</v>
      </c>
      <c r="C14" s="26">
        <f>((C4^C6)/((1-C6)*C5))*((C4^(1-C6))-(B14^(1-C6)))</f>
        <v>0</v>
      </c>
      <c r="D14" s="26">
        <v>0</v>
      </c>
      <c r="E14" s="27"/>
      <c r="F14" s="28">
        <f>C5</f>
        <v>9.6735484150281117</v>
      </c>
      <c r="G14" s="29">
        <f>$C$6</f>
        <v>4.1927849879304206</v>
      </c>
      <c r="H14" s="30">
        <f>IF($C$6=0, $C$4*EXP(-A14*($C$5/12)), $C$4*(1+$C$6*($C$5/12)*A14)^(-1/$C$6))</f>
        <v>9477.0919047129282</v>
      </c>
      <c r="I14" s="26">
        <v>0</v>
      </c>
      <c r="J14" s="31">
        <v>0</v>
      </c>
      <c r="K14" s="31">
        <v>0</v>
      </c>
    </row>
    <row r="15" spans="1:12" x14ac:dyDescent="0.2">
      <c r="A15" s="2">
        <v>1</v>
      </c>
      <c r="B15" s="25">
        <f>$C$4*(1+($C$6*($C$5/12)*A15))^(-1/$C$6)</f>
        <v>6663.188420867531</v>
      </c>
      <c r="C15" s="32">
        <f>(($C$4^$C$6)/((1-$C$6)*($C$5/12)))*(($C$4^(1-$C$6))-(B15^(1-$C$6)))*30.4375</f>
        <v>233055.41080302533</v>
      </c>
      <c r="D15" s="32">
        <f>C15</f>
        <v>233055.41080302533</v>
      </c>
      <c r="E15" s="33">
        <f>-LN(B15/B14)*12</f>
        <v>4.2273527548309833</v>
      </c>
      <c r="F15" s="34">
        <f>IF(E15&gt;0.1,E15,0.1)</f>
        <v>4.2273527548309833</v>
      </c>
      <c r="G15" s="29">
        <f t="shared" ref="G15:G25" si="0">$C$6</f>
        <v>4.1927849879304206</v>
      </c>
      <c r="H15" s="35">
        <f>H14*EXP(-F15/12)</f>
        <v>6663.188420867531</v>
      </c>
      <c r="I15" s="32">
        <f>IF(G15=0,((H14-H15)/(F15/12)*30.4375),D15)</f>
        <v>233055.41080302533</v>
      </c>
      <c r="J15" s="36">
        <f>I15+J14</f>
        <v>233055.41080302533</v>
      </c>
      <c r="K15" s="36">
        <v>4490</v>
      </c>
    </row>
    <row r="16" spans="1:12" x14ac:dyDescent="0.2">
      <c r="A16" s="2">
        <v>2</v>
      </c>
      <c r="B16" s="25">
        <f t="shared" ref="B16:B79" si="1">$C$4*(1+($C$6*($C$5/12)*A16))^(-1/$C$6)</f>
        <v>5813.5397263997565</v>
      </c>
      <c r="C16" s="32">
        <f t="shared" ref="C16:C79" si="2">(($C$4^$C$6)/((1-$C$6)*($C$5/12)))*(($C$4^(1-$C$6))-(B16^(1-$C$6)))*30.4375</f>
        <v>421417.80262106605</v>
      </c>
      <c r="D16" s="32">
        <f>C16-C15</f>
        <v>188362.39181804072</v>
      </c>
      <c r="E16" s="33">
        <f t="shared" ref="E16:E79" si="3">-LN(B16/B15)*12</f>
        <v>1.6369017514442918</v>
      </c>
      <c r="F16" s="34">
        <f t="shared" ref="F16:F79" si="4">IF(E16&gt;0.1,E16,0.1)</f>
        <v>1.6369017514442918</v>
      </c>
      <c r="G16" s="29">
        <f t="shared" si="0"/>
        <v>4.1927849879304206</v>
      </c>
      <c r="H16" s="35">
        <f t="shared" ref="H16:H79" si="5">H15*EXP(-F16/12)</f>
        <v>5813.5397263997565</v>
      </c>
      <c r="I16" s="32">
        <f t="shared" ref="I16:I79" si="6">IF(G16=0,((H15-H16)/(F16/12)*30.4375),D16)</f>
        <v>188362.39181804072</v>
      </c>
      <c r="J16" s="36">
        <f t="shared" ref="J16:J79" si="7">I16+J15</f>
        <v>421417.80262106605</v>
      </c>
      <c r="K16" s="36">
        <v>11223</v>
      </c>
      <c r="L16" s="38"/>
    </row>
    <row r="17" spans="1:11" x14ac:dyDescent="0.2">
      <c r="A17" s="2">
        <v>3</v>
      </c>
      <c r="B17" s="25">
        <f t="shared" si="1"/>
        <v>5333.2244052093693</v>
      </c>
      <c r="C17" s="32">
        <f t="shared" si="2"/>
        <v>590513.32584763342</v>
      </c>
      <c r="D17" s="32">
        <f t="shared" ref="D17:D80" si="8">C17-C16</f>
        <v>169095.52322656737</v>
      </c>
      <c r="E17" s="33">
        <f t="shared" si="3"/>
        <v>1.0348034788451002</v>
      </c>
      <c r="F17" s="34">
        <f t="shared" si="4"/>
        <v>1.0348034788451002</v>
      </c>
      <c r="G17" s="29">
        <f t="shared" si="0"/>
        <v>4.1927849879304206</v>
      </c>
      <c r="H17" s="35">
        <f t="shared" si="5"/>
        <v>5333.2244052093693</v>
      </c>
      <c r="I17" s="32">
        <f t="shared" si="6"/>
        <v>169095.52322656737</v>
      </c>
      <c r="J17" s="36">
        <f t="shared" si="7"/>
        <v>590513.32584763342</v>
      </c>
      <c r="K17" s="36">
        <v>16252</v>
      </c>
    </row>
    <row r="18" spans="1:11" x14ac:dyDescent="0.2">
      <c r="A18" s="2">
        <v>4</v>
      </c>
      <c r="B18" s="25">
        <f t="shared" si="1"/>
        <v>5006.5944664054123</v>
      </c>
      <c r="C18" s="32">
        <f t="shared" si="2"/>
        <v>747600.88476836996</v>
      </c>
      <c r="D18" s="32">
        <f t="shared" si="8"/>
        <v>157087.55892073654</v>
      </c>
      <c r="E18" s="33">
        <f t="shared" si="3"/>
        <v>0.75840087120530497</v>
      </c>
      <c r="F18" s="34">
        <f t="shared" si="4"/>
        <v>0.75840087120530497</v>
      </c>
      <c r="G18" s="29">
        <f t="shared" si="0"/>
        <v>4.1927849879304206</v>
      </c>
      <c r="H18" s="35">
        <f t="shared" si="5"/>
        <v>5006.5944664054123</v>
      </c>
      <c r="I18" s="32">
        <f t="shared" si="6"/>
        <v>157087.55892073654</v>
      </c>
      <c r="J18" s="36">
        <f t="shared" si="7"/>
        <v>747600.88476836996</v>
      </c>
      <c r="K18" s="36">
        <v>19597</v>
      </c>
    </row>
    <row r="19" spans="1:11" x14ac:dyDescent="0.2">
      <c r="A19" s="2">
        <v>5</v>
      </c>
      <c r="B19" s="25">
        <f t="shared" si="1"/>
        <v>4762.8355250672957</v>
      </c>
      <c r="C19" s="32">
        <f t="shared" si="2"/>
        <v>896119.27018445742</v>
      </c>
      <c r="D19" s="32">
        <f t="shared" si="8"/>
        <v>148518.38541608746</v>
      </c>
      <c r="E19" s="33">
        <f t="shared" si="3"/>
        <v>0.59895296772577389</v>
      </c>
      <c r="F19" s="34">
        <f t="shared" si="4"/>
        <v>0.59895296772577389</v>
      </c>
      <c r="G19" s="29">
        <f t="shared" si="0"/>
        <v>4.1927849879304206</v>
      </c>
      <c r="H19" s="35">
        <f t="shared" si="5"/>
        <v>4762.8355250672957</v>
      </c>
      <c r="I19" s="32">
        <f t="shared" si="6"/>
        <v>148518.38541608746</v>
      </c>
      <c r="J19" s="36">
        <f t="shared" si="7"/>
        <v>896119.27018445742</v>
      </c>
      <c r="K19" s="36">
        <v>23131</v>
      </c>
    </row>
    <row r="20" spans="1:11" x14ac:dyDescent="0.2">
      <c r="A20" s="2">
        <v>6</v>
      </c>
      <c r="B20" s="25">
        <f t="shared" si="1"/>
        <v>4570.3498734494951</v>
      </c>
      <c r="C20" s="32">
        <f t="shared" si="2"/>
        <v>1038054.151431906</v>
      </c>
      <c r="D20" s="32">
        <f t="shared" si="8"/>
        <v>141934.88124744862</v>
      </c>
      <c r="E20" s="33">
        <f t="shared" si="3"/>
        <v>0.49504114453926756</v>
      </c>
      <c r="F20" s="34">
        <f t="shared" si="4"/>
        <v>0.49504114453926756</v>
      </c>
      <c r="G20" s="29">
        <f t="shared" si="0"/>
        <v>4.1927849879304206</v>
      </c>
      <c r="H20" s="35">
        <f t="shared" si="5"/>
        <v>4570.3498734494951</v>
      </c>
      <c r="I20" s="32">
        <f t="shared" si="6"/>
        <v>141934.88124744862</v>
      </c>
      <c r="J20" s="36">
        <f t="shared" si="7"/>
        <v>1038054.151431906</v>
      </c>
      <c r="K20" s="36">
        <v>26363</v>
      </c>
    </row>
    <row r="21" spans="1:11" x14ac:dyDescent="0.2">
      <c r="A21" s="2">
        <v>7</v>
      </c>
      <c r="B21" s="25">
        <f t="shared" si="1"/>
        <v>4412.4523623214882</v>
      </c>
      <c r="C21" s="32">
        <f t="shared" si="2"/>
        <v>1174688.0800317705</v>
      </c>
      <c r="D21" s="32">
        <f t="shared" si="8"/>
        <v>136633.92859986448</v>
      </c>
      <c r="E21" s="33">
        <f t="shared" si="3"/>
        <v>0.421909615087673</v>
      </c>
      <c r="F21" s="34">
        <f t="shared" si="4"/>
        <v>0.421909615087673</v>
      </c>
      <c r="G21" s="29">
        <f t="shared" si="0"/>
        <v>4.1927849879304206</v>
      </c>
      <c r="H21" s="35">
        <f t="shared" si="5"/>
        <v>4412.4523623214882</v>
      </c>
      <c r="I21" s="32">
        <f t="shared" si="6"/>
        <v>136633.92859986448</v>
      </c>
      <c r="J21" s="36">
        <f t="shared" si="7"/>
        <v>1174688.0800317705</v>
      </c>
      <c r="K21" s="36">
        <v>29372.6</v>
      </c>
    </row>
    <row r="22" spans="1:11" x14ac:dyDescent="0.2">
      <c r="A22" s="2">
        <v>8</v>
      </c>
      <c r="B22" s="25">
        <f t="shared" si="1"/>
        <v>4279.3228908631127</v>
      </c>
      <c r="C22" s="32">
        <f t="shared" si="2"/>
        <v>1306912.3307725261</v>
      </c>
      <c r="D22" s="32">
        <f t="shared" si="8"/>
        <v>132224.25074075558</v>
      </c>
      <c r="E22" s="33">
        <f t="shared" si="3"/>
        <v>0.36762998541327824</v>
      </c>
      <c r="F22" s="34">
        <f t="shared" si="4"/>
        <v>0.36762998541327824</v>
      </c>
      <c r="G22" s="29">
        <f t="shared" si="0"/>
        <v>4.1927849879304206</v>
      </c>
      <c r="H22" s="35">
        <f t="shared" si="5"/>
        <v>4279.3228908631127</v>
      </c>
      <c r="I22" s="32">
        <f t="shared" si="6"/>
        <v>132224.25074075558</v>
      </c>
      <c r="J22" s="36">
        <f t="shared" si="7"/>
        <v>1306912.3307725261</v>
      </c>
      <c r="K22" s="36">
        <v>32047.8</v>
      </c>
    </row>
    <row r="23" spans="1:11" x14ac:dyDescent="0.2">
      <c r="A23" s="2">
        <v>9</v>
      </c>
      <c r="B23" s="25">
        <f t="shared" si="1"/>
        <v>4164.7237710230875</v>
      </c>
      <c r="C23" s="32">
        <f t="shared" si="2"/>
        <v>1435379.2023567099</v>
      </c>
      <c r="D23" s="32">
        <f t="shared" si="8"/>
        <v>128466.87158418377</v>
      </c>
      <c r="E23" s="33">
        <f t="shared" si="3"/>
        <v>0.3257381048703204</v>
      </c>
      <c r="F23" s="34">
        <f t="shared" si="4"/>
        <v>0.3257381048703204</v>
      </c>
      <c r="G23" s="29">
        <f t="shared" si="0"/>
        <v>4.1927849879304206</v>
      </c>
      <c r="H23" s="35">
        <f t="shared" si="5"/>
        <v>4164.7237710230875</v>
      </c>
      <c r="I23" s="32">
        <f t="shared" si="6"/>
        <v>128466.87158418377</v>
      </c>
      <c r="J23" s="36">
        <f t="shared" si="7"/>
        <v>1435379.2023567099</v>
      </c>
      <c r="K23" s="36">
        <v>34783.800000000003</v>
      </c>
    </row>
    <row r="24" spans="1:11" x14ac:dyDescent="0.2">
      <c r="A24" s="2">
        <v>10</v>
      </c>
      <c r="B24" s="25">
        <f t="shared" si="1"/>
        <v>4064.4614920007816</v>
      </c>
      <c r="C24" s="32">
        <f t="shared" si="2"/>
        <v>1560584.9406182787</v>
      </c>
      <c r="D24" s="32">
        <f t="shared" si="8"/>
        <v>125205.73826156883</v>
      </c>
      <c r="E24" s="33">
        <f t="shared" si="3"/>
        <v>0.29242430405589465</v>
      </c>
      <c r="F24" s="34">
        <f t="shared" si="4"/>
        <v>0.29242430405589465</v>
      </c>
      <c r="G24" s="29">
        <f t="shared" si="0"/>
        <v>4.1927849879304206</v>
      </c>
      <c r="H24" s="35">
        <f t="shared" si="5"/>
        <v>4064.4614920007816</v>
      </c>
      <c r="I24" s="32">
        <f t="shared" si="6"/>
        <v>125205.73826156883</v>
      </c>
      <c r="J24" s="36">
        <f t="shared" si="7"/>
        <v>1560584.9406182787</v>
      </c>
      <c r="K24" s="36">
        <v>37580.600000000006</v>
      </c>
    </row>
    <row r="25" spans="1:11" x14ac:dyDescent="0.2">
      <c r="A25" s="2">
        <v>11</v>
      </c>
      <c r="B25" s="25">
        <f t="shared" si="1"/>
        <v>3975.5901080195626</v>
      </c>
      <c r="C25" s="32">
        <f t="shared" si="2"/>
        <v>1682918.6012202078</v>
      </c>
      <c r="D25" s="32">
        <f t="shared" si="8"/>
        <v>122333.66060192906</v>
      </c>
      <c r="E25" s="33">
        <f t="shared" si="3"/>
        <v>0.26529681595290805</v>
      </c>
      <c r="F25" s="34">
        <f t="shared" si="4"/>
        <v>0.26529681595290805</v>
      </c>
      <c r="G25" s="29">
        <f t="shared" si="0"/>
        <v>4.1927849879304206</v>
      </c>
      <c r="H25" s="35">
        <f t="shared" si="5"/>
        <v>3975.5901080195626</v>
      </c>
      <c r="I25" s="32">
        <f t="shared" si="6"/>
        <v>122333.66060192906</v>
      </c>
      <c r="J25" s="36">
        <f t="shared" si="7"/>
        <v>1682918.6012202078</v>
      </c>
      <c r="K25" s="36">
        <v>39951.800000000003</v>
      </c>
    </row>
    <row r="26" spans="1:11" x14ac:dyDescent="0.2">
      <c r="A26" s="2">
        <v>12</v>
      </c>
      <c r="B26" s="25">
        <f t="shared" si="1"/>
        <v>3895.9661552870593</v>
      </c>
      <c r="C26" s="32">
        <f t="shared" si="2"/>
        <v>1802692.6330208834</v>
      </c>
      <c r="D26" s="32">
        <f t="shared" si="8"/>
        <v>119774.03180067567</v>
      </c>
      <c r="E26" s="33">
        <f t="shared" si="3"/>
        <v>0.24277791881287888</v>
      </c>
      <c r="F26" s="34">
        <f t="shared" si="4"/>
        <v>0.24277791881287888</v>
      </c>
      <c r="G26" s="29">
        <v>0</v>
      </c>
      <c r="H26" s="35">
        <f t="shared" si="5"/>
        <v>3895.9661552870593</v>
      </c>
      <c r="I26" s="32">
        <f t="shared" si="6"/>
        <v>119791.16090027236</v>
      </c>
      <c r="J26" s="36">
        <f t="shared" si="7"/>
        <v>1802709.7621204802</v>
      </c>
      <c r="K26" s="36">
        <v>42839.8</v>
      </c>
    </row>
    <row r="27" spans="1:11" x14ac:dyDescent="0.2">
      <c r="A27" s="2">
        <v>13</v>
      </c>
      <c r="B27" s="25">
        <f t="shared" si="1"/>
        <v>3823.9846523892738</v>
      </c>
      <c r="C27" s="32">
        <f t="shared" si="2"/>
        <v>1920162.9556405828</v>
      </c>
      <c r="D27" s="32">
        <f t="shared" si="8"/>
        <v>117470.32261969941</v>
      </c>
      <c r="E27" s="33">
        <f t="shared" si="3"/>
        <v>0.2237846042000993</v>
      </c>
      <c r="F27" s="34">
        <f t="shared" si="4"/>
        <v>0.2237846042000993</v>
      </c>
      <c r="G27" s="29">
        <v>0</v>
      </c>
      <c r="H27" s="35">
        <f t="shared" si="5"/>
        <v>3823.9846523892738</v>
      </c>
      <c r="I27" s="32">
        <f t="shared" si="6"/>
        <v>117484.59652705853</v>
      </c>
      <c r="J27" s="36">
        <f t="shared" si="7"/>
        <v>1920194.3586475388</v>
      </c>
      <c r="K27" s="36">
        <v>45423.8</v>
      </c>
    </row>
    <row r="28" spans="1:11" x14ac:dyDescent="0.2">
      <c r="A28" s="2">
        <v>14</v>
      </c>
      <c r="B28" s="25">
        <f t="shared" si="1"/>
        <v>3758.4147426953205</v>
      </c>
      <c r="C28" s="32">
        <f t="shared" si="2"/>
        <v>2035542.6605418944</v>
      </c>
      <c r="D28" s="32">
        <f t="shared" si="8"/>
        <v>115379.70490131155</v>
      </c>
      <c r="E28" s="33">
        <f t="shared" si="3"/>
        <v>0.2075486900514778</v>
      </c>
      <c r="F28" s="34">
        <f t="shared" si="4"/>
        <v>0.2075486900514778</v>
      </c>
      <c r="G28" s="29">
        <v>0</v>
      </c>
      <c r="H28" s="35">
        <f t="shared" si="5"/>
        <v>3758.4147426953205</v>
      </c>
      <c r="I28" s="32">
        <f t="shared" si="6"/>
        <v>115391.76426397274</v>
      </c>
      <c r="J28" s="36">
        <f t="shared" si="7"/>
        <v>2035586.1229115115</v>
      </c>
      <c r="K28" s="36">
        <v>47411.8</v>
      </c>
    </row>
    <row r="29" spans="1:11" x14ac:dyDescent="0.2">
      <c r="A29" s="2">
        <v>15</v>
      </c>
      <c r="B29" s="25">
        <f t="shared" si="1"/>
        <v>3698.2931897591211</v>
      </c>
      <c r="C29" s="32">
        <f t="shared" si="2"/>
        <v>2149011.6657161405</v>
      </c>
      <c r="D29" s="32">
        <f t="shared" si="8"/>
        <v>113469.00517424615</v>
      </c>
      <c r="E29" s="33">
        <f t="shared" si="3"/>
        <v>0.19351013232175954</v>
      </c>
      <c r="F29" s="34">
        <f t="shared" si="4"/>
        <v>0.19351013232175954</v>
      </c>
      <c r="G29" s="29">
        <v>0</v>
      </c>
      <c r="H29" s="35">
        <f t="shared" si="5"/>
        <v>3698.2931897591211</v>
      </c>
      <c r="I29" s="32">
        <f t="shared" si="6"/>
        <v>113479.31473393734</v>
      </c>
      <c r="J29" s="36">
        <f t="shared" si="7"/>
        <v>2149065.4376454488</v>
      </c>
      <c r="K29" s="36">
        <v>50299.8</v>
      </c>
    </row>
    <row r="30" spans="1:11" x14ac:dyDescent="0.2">
      <c r="A30" s="2">
        <v>16</v>
      </c>
      <c r="B30" s="25">
        <f t="shared" si="1"/>
        <v>3642.8529957204682</v>
      </c>
      <c r="C30" s="32">
        <f t="shared" si="2"/>
        <v>2260723.7056042538</v>
      </c>
      <c r="D30" s="32">
        <f t="shared" si="8"/>
        <v>111712.03988811327</v>
      </c>
      <c r="E30" s="33">
        <f t="shared" si="3"/>
        <v>0.1812509816966999</v>
      </c>
      <c r="F30" s="34">
        <f t="shared" si="4"/>
        <v>0.1812509816966999</v>
      </c>
      <c r="G30" s="29">
        <v>0</v>
      </c>
      <c r="H30" s="35">
        <f t="shared" si="5"/>
        <v>3642.8529957204682</v>
      </c>
      <c r="I30" s="32">
        <f t="shared" si="6"/>
        <v>111720.94453260911</v>
      </c>
      <c r="J30" s="36">
        <f t="shared" si="7"/>
        <v>2260786.3821780579</v>
      </c>
      <c r="K30" s="36">
        <v>52944.600000000006</v>
      </c>
    </row>
    <row r="31" spans="1:11" x14ac:dyDescent="0.2">
      <c r="A31" s="2">
        <v>17</v>
      </c>
      <c r="B31" s="25">
        <f t="shared" si="1"/>
        <v>3591.4741628654097</v>
      </c>
      <c r="C31" s="32">
        <f t="shared" si="2"/>
        <v>2370811.5101640816</v>
      </c>
      <c r="D31" s="32">
        <f t="shared" si="8"/>
        <v>110087.80455982778</v>
      </c>
      <c r="E31" s="33">
        <f t="shared" si="3"/>
        <v>0.17045299367386393</v>
      </c>
      <c r="F31" s="34">
        <f t="shared" si="4"/>
        <v>0.17045299367386393</v>
      </c>
      <c r="G31" s="29">
        <v>0</v>
      </c>
      <c r="H31" s="35">
        <f t="shared" si="5"/>
        <v>3591.4741628654097</v>
      </c>
      <c r="I31" s="32">
        <f t="shared" si="6"/>
        <v>110095.56532762508</v>
      </c>
      <c r="J31" s="36">
        <f t="shared" si="7"/>
        <v>2370881.9475056832</v>
      </c>
      <c r="K31" s="36">
        <v>55437.400000000009</v>
      </c>
    </row>
    <row r="32" spans="1:11" x14ac:dyDescent="0.2">
      <c r="A32" s="2">
        <v>18</v>
      </c>
      <c r="B32" s="25">
        <f t="shared" si="1"/>
        <v>3543.648873918728</v>
      </c>
      <c r="C32" s="32">
        <f t="shared" si="2"/>
        <v>2479390.7197650522</v>
      </c>
      <c r="D32" s="32">
        <f t="shared" si="8"/>
        <v>108579.20960097061</v>
      </c>
      <c r="E32" s="33">
        <f t="shared" si="3"/>
        <v>0.16086956295391389</v>
      </c>
      <c r="F32" s="34">
        <f t="shared" si="4"/>
        <v>0.16086956295391389</v>
      </c>
      <c r="G32" s="29">
        <v>0</v>
      </c>
      <c r="H32" s="35">
        <f t="shared" si="5"/>
        <v>3543.648873918728</v>
      </c>
      <c r="I32" s="32">
        <f t="shared" si="6"/>
        <v>108586.02750589796</v>
      </c>
      <c r="J32" s="36">
        <f t="shared" si="7"/>
        <v>2479467.9750115811</v>
      </c>
      <c r="K32" s="36">
        <v>57717.400000000009</v>
      </c>
    </row>
    <row r="33" spans="1:11" x14ac:dyDescent="0.2">
      <c r="A33" s="2">
        <v>19</v>
      </c>
      <c r="B33" s="25">
        <f t="shared" si="1"/>
        <v>3498.9563281131873</v>
      </c>
      <c r="C33" s="32">
        <f t="shared" si="2"/>
        <v>2586562.8966775439</v>
      </c>
      <c r="D33" s="32">
        <f t="shared" si="8"/>
        <v>107172.17691249168</v>
      </c>
      <c r="E33" s="33">
        <f t="shared" si="3"/>
        <v>0.15230663480144124</v>
      </c>
      <c r="F33" s="34">
        <f t="shared" si="4"/>
        <v>0.15230663480144124</v>
      </c>
      <c r="G33" s="29">
        <v>0</v>
      </c>
      <c r="H33" s="35">
        <f t="shared" si="5"/>
        <v>3498.9563281131873</v>
      </c>
      <c r="I33" s="32">
        <f t="shared" si="6"/>
        <v>107178.20912237286</v>
      </c>
      <c r="J33" s="36">
        <f t="shared" si="7"/>
        <v>2586646.1841339539</v>
      </c>
      <c r="K33" s="36">
        <v>60423.000000000007</v>
      </c>
    </row>
    <row r="34" spans="1:11" x14ac:dyDescent="0.2">
      <c r="A34" s="2">
        <v>20</v>
      </c>
      <c r="B34" s="25">
        <f t="shared" si="1"/>
        <v>3457.0442041046826</v>
      </c>
      <c r="C34" s="32">
        <f t="shared" si="2"/>
        <v>2692417.8776043183</v>
      </c>
      <c r="D34" s="32">
        <f t="shared" si="8"/>
        <v>105854.98092677444</v>
      </c>
      <c r="E34" s="33">
        <f t="shared" si="3"/>
        <v>0.14460941234702474</v>
      </c>
      <c r="F34" s="34">
        <f t="shared" si="4"/>
        <v>0.14460941234702474</v>
      </c>
      <c r="G34" s="29">
        <v>0</v>
      </c>
      <c r="H34" s="35">
        <f t="shared" si="5"/>
        <v>3457.0442041046826</v>
      </c>
      <c r="I34" s="32">
        <f t="shared" si="6"/>
        <v>105860.35200371436</v>
      </c>
      <c r="J34" s="36">
        <f t="shared" si="7"/>
        <v>2692506.5361376684</v>
      </c>
      <c r="K34" s="36">
        <v>63037.400000000009</v>
      </c>
    </row>
    <row r="35" spans="1:11" x14ac:dyDescent="0.2">
      <c r="A35" s="2">
        <v>21</v>
      </c>
      <c r="B35" s="25">
        <f t="shared" si="1"/>
        <v>3417.6147706251381</v>
      </c>
      <c r="C35" s="32">
        <f t="shared" si="2"/>
        <v>2797035.6367737972</v>
      </c>
      <c r="D35" s="32">
        <f t="shared" si="8"/>
        <v>104617.7591694789</v>
      </c>
      <c r="E35" s="33">
        <f t="shared" si="3"/>
        <v>0.13765290520648504</v>
      </c>
      <c r="F35" s="34">
        <f t="shared" si="4"/>
        <v>0.13765290520648504</v>
      </c>
      <c r="G35" s="29">
        <v>0</v>
      </c>
      <c r="H35" s="35">
        <f t="shared" si="5"/>
        <v>3417.6147706251381</v>
      </c>
      <c r="I35" s="32">
        <f t="shared" si="6"/>
        <v>104622.56903913969</v>
      </c>
      <c r="J35" s="36">
        <f t="shared" si="7"/>
        <v>2797129.1051768083</v>
      </c>
      <c r="K35" s="36">
        <v>65621.400000000009</v>
      </c>
    </row>
    <row r="36" spans="1:11" x14ac:dyDescent="0.2">
      <c r="A36" s="2">
        <v>22</v>
      </c>
      <c r="B36" s="25">
        <f t="shared" si="1"/>
        <v>3380.4143203246554</v>
      </c>
      <c r="C36" s="32">
        <f t="shared" si="2"/>
        <v>2900487.7795959543</v>
      </c>
      <c r="D36" s="32">
        <f t="shared" si="8"/>
        <v>103452.14282215713</v>
      </c>
      <c r="E36" s="33">
        <f t="shared" si="3"/>
        <v>0.13133508363830265</v>
      </c>
      <c r="F36" s="34">
        <f t="shared" si="4"/>
        <v>0.13133508363830265</v>
      </c>
      <c r="G36" s="29">
        <v>0</v>
      </c>
      <c r="H36" s="35">
        <f t="shared" si="5"/>
        <v>3380.4143203246554</v>
      </c>
      <c r="I36" s="32">
        <f t="shared" si="6"/>
        <v>103456.47252695452</v>
      </c>
      <c r="J36" s="36">
        <f t="shared" si="7"/>
        <v>2900585.5777037628</v>
      </c>
      <c r="K36" s="36">
        <v>67992.600000000006</v>
      </c>
    </row>
    <row r="37" spans="1:11" x14ac:dyDescent="0.2">
      <c r="A37" s="2">
        <v>23</v>
      </c>
      <c r="B37" s="25">
        <f t="shared" si="1"/>
        <v>3345.225021158823</v>
      </c>
      <c r="C37" s="32">
        <f t="shared" si="2"/>
        <v>3002838.7533997884</v>
      </c>
      <c r="D37" s="32">
        <f t="shared" si="8"/>
        <v>102350.97380383406</v>
      </c>
      <c r="E37" s="33">
        <f t="shared" si="3"/>
        <v>0.12557183691863497</v>
      </c>
      <c r="F37" s="34">
        <f t="shared" si="4"/>
        <v>0.12557183691863497</v>
      </c>
      <c r="G37" s="29">
        <v>0</v>
      </c>
      <c r="H37" s="35">
        <f t="shared" si="5"/>
        <v>3345.225021158823</v>
      </c>
      <c r="I37" s="32">
        <f t="shared" si="6"/>
        <v>102354.8897245836</v>
      </c>
      <c r="J37" s="36">
        <f t="shared" si="7"/>
        <v>3002940.4674283462</v>
      </c>
      <c r="K37" s="36">
        <v>70637.400000000009</v>
      </c>
    </row>
    <row r="38" spans="1:11" x14ac:dyDescent="0.2">
      <c r="A38" s="2">
        <v>24</v>
      </c>
      <c r="B38" s="25">
        <f t="shared" si="1"/>
        <v>3311.8585540917529</v>
      </c>
      <c r="C38" s="32">
        <f t="shared" si="2"/>
        <v>3104146.8386678859</v>
      </c>
      <c r="D38" s="32">
        <f t="shared" si="8"/>
        <v>101308.08526809746</v>
      </c>
      <c r="E38" s="33">
        <f t="shared" si="3"/>
        <v>0.12029320444759783</v>
      </c>
      <c r="F38" s="34">
        <f t="shared" si="4"/>
        <v>0.12029320444759783</v>
      </c>
      <c r="G38" s="29">
        <v>0</v>
      </c>
      <c r="H38" s="35">
        <f t="shared" si="5"/>
        <v>3311.8585540917529</v>
      </c>
      <c r="I38" s="32">
        <f t="shared" si="6"/>
        <v>101311.64226784139</v>
      </c>
      <c r="J38" s="36">
        <f t="shared" si="7"/>
        <v>3104252.1096961875</v>
      </c>
      <c r="K38" s="36">
        <v>73160.600000000006</v>
      </c>
    </row>
    <row r="39" spans="1:11" x14ac:dyDescent="0.2">
      <c r="A39" s="2">
        <v>25</v>
      </c>
      <c r="B39" s="25">
        <f t="shared" si="1"/>
        <v>3280.1510894570797</v>
      </c>
      <c r="C39" s="32">
        <f t="shared" si="2"/>
        <v>3204464.9679464987</v>
      </c>
      <c r="D39" s="32">
        <f t="shared" si="8"/>
        <v>100318.12927861279</v>
      </c>
      <c r="E39" s="33">
        <f t="shared" si="3"/>
        <v>0.11544051982952751</v>
      </c>
      <c r="F39" s="34">
        <f t="shared" si="4"/>
        <v>0.11544051982952751</v>
      </c>
      <c r="G39" s="29">
        <v>0</v>
      </c>
      <c r="H39" s="35">
        <f t="shared" si="5"/>
        <v>3280.1510894570797</v>
      </c>
      <c r="I39" s="32">
        <f t="shared" si="6"/>
        <v>100321.37307521161</v>
      </c>
      <c r="J39" s="36">
        <f t="shared" si="7"/>
        <v>3204573.482771399</v>
      </c>
      <c r="K39" s="36">
        <v>75616.415094630167</v>
      </c>
    </row>
    <row r="40" spans="1:11" x14ac:dyDescent="0.2">
      <c r="A40" s="2">
        <v>26</v>
      </c>
      <c r="B40" s="25">
        <f t="shared" si="1"/>
        <v>3249.9592794714508</v>
      </c>
      <c r="C40" s="32">
        <f t="shared" si="2"/>
        <v>3303841.4080066723</v>
      </c>
      <c r="D40" s="32">
        <f t="shared" si="8"/>
        <v>99376.440060173627</v>
      </c>
      <c r="E40" s="33">
        <f t="shared" si="3"/>
        <v>0.11096421989109968</v>
      </c>
      <c r="F40" s="34">
        <f t="shared" si="4"/>
        <v>0.11096421989109968</v>
      </c>
      <c r="G40" s="29">
        <v>0</v>
      </c>
      <c r="H40" s="35">
        <f t="shared" si="5"/>
        <v>3249.9592794714508</v>
      </c>
      <c r="I40" s="32">
        <f t="shared" si="6"/>
        <v>99379.409038998318</v>
      </c>
      <c r="J40" s="36">
        <f t="shared" si="7"/>
        <v>3303952.8918103972</v>
      </c>
      <c r="K40" s="36">
        <v>78059.981760376933</v>
      </c>
    </row>
    <row r="41" spans="1:11" x14ac:dyDescent="0.2">
      <c r="A41" s="2">
        <v>27</v>
      </c>
      <c r="B41" s="25">
        <f t="shared" si="1"/>
        <v>3221.1570312020503</v>
      </c>
      <c r="C41" s="32">
        <f t="shared" si="2"/>
        <v>3402320.3324157842</v>
      </c>
      <c r="D41" s="32">
        <f t="shared" si="8"/>
        <v>98478.924409111962</v>
      </c>
      <c r="E41" s="33">
        <f t="shared" si="3"/>
        <v>0.10682214474556359</v>
      </c>
      <c r="F41" s="34">
        <f t="shared" si="4"/>
        <v>0.10682214474556359</v>
      </c>
      <c r="G41" s="29">
        <v>0</v>
      </c>
      <c r="H41" s="35">
        <f t="shared" si="5"/>
        <v>3221.1570312020503</v>
      </c>
      <c r="I41" s="32">
        <f t="shared" si="6"/>
        <v>98481.651023351413</v>
      </c>
      <c r="J41" s="36">
        <f t="shared" si="7"/>
        <v>3402434.5428337487</v>
      </c>
      <c r="K41" s="36">
        <v>80491.361086534176</v>
      </c>
    </row>
    <row r="42" spans="1:11" x14ac:dyDescent="0.2">
      <c r="A42" s="2">
        <v>28</v>
      </c>
      <c r="B42" s="25">
        <f t="shared" si="1"/>
        <v>3193.6328854548433</v>
      </c>
      <c r="C42" s="32">
        <f t="shared" si="2"/>
        <v>3499942.3054879918</v>
      </c>
      <c r="D42" s="32">
        <f t="shared" si="8"/>
        <v>97621.973072207533</v>
      </c>
      <c r="E42" s="33">
        <f t="shared" si="3"/>
        <v>0.10297820511673539</v>
      </c>
      <c r="F42" s="34">
        <f t="shared" si="4"/>
        <v>0.10297820511673539</v>
      </c>
      <c r="G42" s="29">
        <v>0</v>
      </c>
      <c r="H42" s="35">
        <f t="shared" si="5"/>
        <v>3193.6328854548433</v>
      </c>
      <c r="I42" s="32">
        <f t="shared" si="6"/>
        <v>97624.484936119683</v>
      </c>
      <c r="J42" s="36">
        <f t="shared" si="7"/>
        <v>3500059.0277698683</v>
      </c>
      <c r="K42" s="36">
        <v>82910.613857711709</v>
      </c>
    </row>
    <row r="43" spans="1:11" x14ac:dyDescent="0.2">
      <c r="A43" s="2">
        <v>29</v>
      </c>
      <c r="B43" s="25">
        <f t="shared" si="1"/>
        <v>3167.2878707737063</v>
      </c>
      <c r="C43" s="32">
        <f t="shared" si="2"/>
        <v>3596744.693972433</v>
      </c>
      <c r="D43" s="32">
        <f t="shared" si="8"/>
        <v>96802.38848444121</v>
      </c>
      <c r="E43" s="33">
        <f t="shared" si="3"/>
        <v>9.9401327563117398E-2</v>
      </c>
      <c r="F43" s="34">
        <f t="shared" si="4"/>
        <v>0.1</v>
      </c>
      <c r="G43" s="29">
        <v>0</v>
      </c>
      <c r="H43" s="35">
        <f t="shared" si="5"/>
        <v>3167.1298607195913</v>
      </c>
      <c r="I43" s="32">
        <f t="shared" si="6"/>
        <v>96802.29784550787</v>
      </c>
      <c r="J43" s="36">
        <f t="shared" si="7"/>
        <v>3596861.3256153762</v>
      </c>
      <c r="K43" s="36">
        <v>85317.800555354857</v>
      </c>
    </row>
    <row r="44" spans="1:11" x14ac:dyDescent="0.2">
      <c r="A44" s="2">
        <v>30</v>
      </c>
      <c r="B44" s="25">
        <f t="shared" si="1"/>
        <v>3142.0337334136389</v>
      </c>
      <c r="C44" s="32">
        <f t="shared" si="2"/>
        <v>3692762.0193629363</v>
      </c>
      <c r="D44" s="32">
        <f t="shared" si="8"/>
        <v>96017.325390503276</v>
      </c>
      <c r="E44" s="33">
        <f t="shared" si="3"/>
        <v>9.6064612258507057E-2</v>
      </c>
      <c r="F44" s="34">
        <f t="shared" si="4"/>
        <v>0.1</v>
      </c>
      <c r="G44" s="29">
        <v>0</v>
      </c>
      <c r="H44" s="35">
        <f t="shared" si="5"/>
        <v>3140.8467768308019</v>
      </c>
      <c r="I44" s="32">
        <f t="shared" si="6"/>
        <v>95998.963903803306</v>
      </c>
      <c r="J44" s="36">
        <f t="shared" si="7"/>
        <v>3692860.2895191796</v>
      </c>
      <c r="K44" s="36">
        <v>87712.981359256402</v>
      </c>
    </row>
    <row r="45" spans="1:11" x14ac:dyDescent="0.2">
      <c r="A45" s="2">
        <v>31</v>
      </c>
      <c r="B45" s="25">
        <f t="shared" si="1"/>
        <v>3117.7914673777268</v>
      </c>
      <c r="C45" s="32">
        <f t="shared" si="2"/>
        <v>3788026.2610675748</v>
      </c>
      <c r="D45" s="32">
        <f t="shared" si="8"/>
        <v>95264.241704638582</v>
      </c>
      <c r="E45" s="33">
        <f t="shared" si="3"/>
        <v>9.2944654975771659E-2</v>
      </c>
      <c r="F45" s="34">
        <f t="shared" si="4"/>
        <v>0.1</v>
      </c>
      <c r="G45" s="29">
        <v>0</v>
      </c>
      <c r="H45" s="35">
        <f t="shared" si="5"/>
        <v>3114.7818085637532</v>
      </c>
      <c r="I45" s="32">
        <f t="shared" si="6"/>
        <v>95202.296595395368</v>
      </c>
      <c r="J45" s="36">
        <f t="shared" si="7"/>
        <v>3788062.5861145752</v>
      </c>
      <c r="K45" s="36">
        <v>90096.216149061205</v>
      </c>
    </row>
    <row r="46" spans="1:11" x14ac:dyDescent="0.2">
      <c r="A46" s="2">
        <v>32</v>
      </c>
      <c r="B46" s="25">
        <f t="shared" si="1"/>
        <v>3094.4900858344031</v>
      </c>
      <c r="C46" s="32">
        <f t="shared" si="2"/>
        <v>3882567.1186404792</v>
      </c>
      <c r="D46" s="32">
        <f t="shared" si="8"/>
        <v>94540.857572904322</v>
      </c>
      <c r="E46" s="33">
        <f t="shared" si="3"/>
        <v>9.0020997096769709E-2</v>
      </c>
      <c r="F46" s="34">
        <f t="shared" si="4"/>
        <v>0.1</v>
      </c>
      <c r="G46" s="29">
        <v>0</v>
      </c>
      <c r="H46" s="35">
        <f t="shared" si="5"/>
        <v>3088.93314584073</v>
      </c>
      <c r="I46" s="32">
        <f t="shared" si="6"/>
        <v>94412.240595842071</v>
      </c>
      <c r="J46" s="36">
        <f t="shared" si="7"/>
        <v>3882474.8267104174</v>
      </c>
      <c r="K46" s="36">
        <v>92467.564505763163</v>
      </c>
    </row>
    <row r="47" spans="1:11" x14ac:dyDescent="0.2">
      <c r="A47" s="2">
        <v>33</v>
      </c>
      <c r="B47" s="25">
        <f t="shared" si="1"/>
        <v>3072.0655881439366</v>
      </c>
      <c r="C47" s="32">
        <f t="shared" si="2"/>
        <v>3976412.2396980855</v>
      </c>
      <c r="D47" s="32">
        <f t="shared" si="8"/>
        <v>93845.121057606302</v>
      </c>
      <c r="E47" s="33">
        <f t="shared" si="3"/>
        <v>8.7275676303182836E-2</v>
      </c>
      <c r="F47" s="34">
        <f t="shared" si="4"/>
        <v>0.1</v>
      </c>
      <c r="G47" s="29">
        <v>0</v>
      </c>
      <c r="H47" s="35">
        <f t="shared" si="5"/>
        <v>3063.2989936053214</v>
      </c>
      <c r="I47" s="32">
        <f t="shared" si="6"/>
        <v>93628.741039830245</v>
      </c>
      <c r="J47" s="36">
        <f t="shared" si="7"/>
        <v>3976103.5677502477</v>
      </c>
      <c r="K47" s="36">
        <v>94827.08571319461</v>
      </c>
    </row>
    <row r="48" spans="1:11" x14ac:dyDescent="0.2">
      <c r="A48" s="2">
        <v>34</v>
      </c>
      <c r="B48" s="25">
        <f t="shared" si="1"/>
        <v>3050.460086496952</v>
      </c>
      <c r="C48" s="32">
        <f t="shared" si="2"/>
        <v>4069587.4189041671</v>
      </c>
      <c r="D48" s="32">
        <f t="shared" si="8"/>
        <v>93175.179206081666</v>
      </c>
      <c r="E48" s="33">
        <f t="shared" si="3"/>
        <v>8.4692857081135345E-2</v>
      </c>
      <c r="F48" s="34">
        <f t="shared" si="4"/>
        <v>0.1</v>
      </c>
      <c r="G48" s="29">
        <v>0</v>
      </c>
      <c r="H48" s="35">
        <f t="shared" si="5"/>
        <v>3037.8775716977652</v>
      </c>
      <c r="I48" s="32">
        <f t="shared" si="6"/>
        <v>92851.743517348747</v>
      </c>
      <c r="J48" s="36">
        <f t="shared" si="7"/>
        <v>4068955.3112675962</v>
      </c>
      <c r="K48" s="36">
        <v>97174.838759508755</v>
      </c>
    </row>
    <row r="49" spans="1:11" x14ac:dyDescent="0.2">
      <c r="A49" s="2">
        <v>35</v>
      </c>
      <c r="B49" s="25">
        <f t="shared" si="1"/>
        <v>3029.6210636342757</v>
      </c>
      <c r="C49" s="32">
        <f t="shared" si="2"/>
        <v>4162116.7724313028</v>
      </c>
      <c r="D49" s="32">
        <f t="shared" si="8"/>
        <v>92529.353527135681</v>
      </c>
      <c r="E49" s="33">
        <f t="shared" si="3"/>
        <v>8.2258524973100586E-2</v>
      </c>
      <c r="F49" s="34">
        <f t="shared" si="4"/>
        <v>0.1</v>
      </c>
      <c r="G49" s="29">
        <v>0</v>
      </c>
      <c r="H49" s="35">
        <f t="shared" si="5"/>
        <v>3012.6671147313232</v>
      </c>
      <c r="I49" s="32">
        <f t="shared" si="6"/>
        <v>92081.194069929596</v>
      </c>
      <c r="J49" s="36">
        <f t="shared" si="7"/>
        <v>4161036.5053375256</v>
      </c>
      <c r="K49" s="36">
        <v>99510.882338653959</v>
      </c>
    </row>
    <row r="50" spans="1:11" x14ac:dyDescent="0.2">
      <c r="A50" s="2">
        <v>36</v>
      </c>
      <c r="B50" s="25">
        <f t="shared" si="1"/>
        <v>3009.5007388701674</v>
      </c>
      <c r="C50" s="32">
        <f t="shared" si="2"/>
        <v>4254022.8915290972</v>
      </c>
      <c r="D50" s="32">
        <f t="shared" si="8"/>
        <v>91906.119097794406</v>
      </c>
      <c r="E50" s="33">
        <f t="shared" si="3"/>
        <v>7.9960232104058615E-2</v>
      </c>
      <c r="F50" s="34">
        <f t="shared" si="4"/>
        <v>0.1</v>
      </c>
      <c r="G50" s="29">
        <v>0</v>
      </c>
      <c r="H50" s="35">
        <f t="shared" si="5"/>
        <v>2987.6658719696861</v>
      </c>
      <c r="I50" s="32">
        <f t="shared" si="6"/>
        <v>91317.039186879352</v>
      </c>
      <c r="J50" s="36">
        <f t="shared" si="7"/>
        <v>4252353.5445244052</v>
      </c>
      <c r="K50" s="36">
        <v>101835.27485184139</v>
      </c>
    </row>
    <row r="51" spans="1:11" x14ac:dyDescent="0.2">
      <c r="A51" s="2">
        <v>37</v>
      </c>
      <c r="B51" s="25">
        <f t="shared" si="1"/>
        <v>2990.055524109353</v>
      </c>
      <c r="C51" s="32">
        <f t="shared" si="2"/>
        <v>4345326.9782067537</v>
      </c>
      <c r="D51" s="32">
        <f t="shared" si="8"/>
        <v>91304.086677656509</v>
      </c>
      <c r="E51" s="33">
        <f t="shared" si="3"/>
        <v>7.7786884222117811E-2</v>
      </c>
      <c r="F51" s="34">
        <f t="shared" si="4"/>
        <v>0.1</v>
      </c>
      <c r="G51" s="29">
        <v>0</v>
      </c>
      <c r="H51" s="35">
        <f t="shared" si="5"/>
        <v>2962.8721072053922</v>
      </c>
      <c r="I51" s="32">
        <f t="shared" si="6"/>
        <v>90559.225801583409</v>
      </c>
      <c r="J51" s="36">
        <f t="shared" si="7"/>
        <v>4342912.7703259885</v>
      </c>
      <c r="K51" s="36">
        <v>104148.07440900491</v>
      </c>
    </row>
    <row r="52" spans="1:11" x14ac:dyDescent="0.2">
      <c r="A52" s="2">
        <v>38</v>
      </c>
      <c r="B52" s="25">
        <f t="shared" si="1"/>
        <v>2971.245555045216</v>
      </c>
      <c r="C52" s="32">
        <f t="shared" si="2"/>
        <v>4436048.965536193</v>
      </c>
      <c r="D52" s="32">
        <f t="shared" si="8"/>
        <v>90721.98732943926</v>
      </c>
      <c r="E52" s="33">
        <f t="shared" si="3"/>
        <v>7.5728561560974239E-2</v>
      </c>
      <c r="F52" s="34">
        <f t="shared" si="4"/>
        <v>0.1</v>
      </c>
      <c r="G52" s="29">
        <v>0</v>
      </c>
      <c r="H52" s="35">
        <f t="shared" si="5"/>
        <v>2938.284098639258</v>
      </c>
      <c r="I52" s="32">
        <f t="shared" si="6"/>
        <v>89807.70128780535</v>
      </c>
      <c r="J52" s="36">
        <f t="shared" si="7"/>
        <v>4432720.4716137936</v>
      </c>
      <c r="K52" s="36">
        <v>106449.33883025391</v>
      </c>
    </row>
    <row r="53" spans="1:11" x14ac:dyDescent="0.2">
      <c r="A53" s="2">
        <v>39</v>
      </c>
      <c r="B53" s="25">
        <f t="shared" si="1"/>
        <v>2953.03428548283</v>
      </c>
      <c r="C53" s="32">
        <f t="shared" si="2"/>
        <v>4526207.6246743388</v>
      </c>
      <c r="D53" s="32">
        <f t="shared" si="8"/>
        <v>90158.659138145857</v>
      </c>
      <c r="E53" s="33">
        <f t="shared" si="3"/>
        <v>7.3776367418657493E-2</v>
      </c>
      <c r="F53" s="34">
        <f t="shared" si="4"/>
        <v>0.1</v>
      </c>
      <c r="G53" s="29">
        <v>0</v>
      </c>
      <c r="H53" s="35">
        <f t="shared" si="5"/>
        <v>2913.9001387608068</v>
      </c>
      <c r="I53" s="32">
        <f t="shared" si="6"/>
        <v>89062.413456042836</v>
      </c>
      <c r="J53" s="36">
        <f t="shared" si="7"/>
        <v>4521782.8850698369</v>
      </c>
      <c r="K53" s="36">
        <v>108739.1256473188</v>
      </c>
    </row>
    <row r="54" spans="1:11" x14ac:dyDescent="0.2">
      <c r="A54" s="2">
        <v>40</v>
      </c>
      <c r="B54" s="25">
        <f t="shared" si="1"/>
        <v>2935.3881349176795</v>
      </c>
      <c r="C54" s="32">
        <f t="shared" si="2"/>
        <v>4615820.6603706079</v>
      </c>
      <c r="D54" s="32">
        <f t="shared" si="8"/>
        <v>89613.035696269013</v>
      </c>
      <c r="E54" s="33">
        <f t="shared" si="3"/>
        <v>7.1922299575128384E-2</v>
      </c>
      <c r="F54" s="34">
        <f t="shared" si="4"/>
        <v>0.1</v>
      </c>
      <c r="G54" s="29">
        <v>0</v>
      </c>
      <c r="H54" s="35">
        <f t="shared" si="5"/>
        <v>2889.7185342296921</v>
      </c>
      <c r="I54" s="32">
        <f t="shared" si="6"/>
        <v>88323.310549896705</v>
      </c>
      <c r="J54" s="36">
        <f t="shared" si="7"/>
        <v>4610106.195619734</v>
      </c>
      <c r="K54" s="36">
        <v>111017.49210498926</v>
      </c>
    </row>
    <row r="55" spans="1:11" x14ac:dyDescent="0.2">
      <c r="A55" s="2">
        <v>41</v>
      </c>
      <c r="B55" s="25">
        <f t="shared" si="1"/>
        <v>2918.2761812475305</v>
      </c>
      <c r="C55" s="32">
        <f t="shared" si="2"/>
        <v>4704904.7964533074</v>
      </c>
      <c r="D55" s="32">
        <f t="shared" si="8"/>
        <v>89084.136082699522</v>
      </c>
      <c r="E55" s="33">
        <f t="shared" si="3"/>
        <v>7.0159140628107408E-2</v>
      </c>
      <c r="F55" s="34">
        <f t="shared" si="4"/>
        <v>0.1</v>
      </c>
      <c r="G55" s="29">
        <v>0</v>
      </c>
      <c r="H55" s="35">
        <f t="shared" si="5"/>
        <v>2865.7376057581037</v>
      </c>
      <c r="I55" s="32">
        <f t="shared" si="6"/>
        <v>87590.341242476687</v>
      </c>
      <c r="J55" s="36">
        <f t="shared" si="7"/>
        <v>4697696.5368622104</v>
      </c>
      <c r="K55" s="36">
        <v>113284.49516254537</v>
      </c>
    </row>
    <row r="56" spans="1:11" x14ac:dyDescent="0.2">
      <c r="A56" s="2">
        <v>42</v>
      </c>
      <c r="B56" s="25">
        <f t="shared" si="1"/>
        <v>2901.6698918980837</v>
      </c>
      <c r="C56" s="32">
        <f t="shared" si="2"/>
        <v>4793475.8525628056</v>
      </c>
      <c r="D56" s="32">
        <f t="shared" si="8"/>
        <v>88571.056109498255</v>
      </c>
      <c r="E56" s="33">
        <f t="shared" si="3"/>
        <v>6.8480364077417769E-2</v>
      </c>
      <c r="F56" s="34">
        <f t="shared" si="4"/>
        <v>0.1</v>
      </c>
      <c r="G56" s="29">
        <v>0</v>
      </c>
      <c r="H56" s="35">
        <f t="shared" si="5"/>
        <v>2841.9556879941488</v>
      </c>
      <c r="I56" s="32">
        <f t="shared" si="6"/>
        <v>86863.454632845198</v>
      </c>
      <c r="J56" s="36">
        <f t="shared" si="7"/>
        <v>4784559.9914950551</v>
      </c>
      <c r="K56" s="36">
        <v>115540.19149518167</v>
      </c>
    </row>
    <row r="57" spans="1:11" x14ac:dyDescent="0.2">
      <c r="A57" s="2">
        <v>43</v>
      </c>
      <c r="B57" s="25">
        <f t="shared" si="1"/>
        <v>2885.5428877767408</v>
      </c>
      <c r="C57" s="32">
        <f t="shared" si="2"/>
        <v>4881548.8132136147</v>
      </c>
      <c r="D57" s="32">
        <f t="shared" si="8"/>
        <v>88072.960650809109</v>
      </c>
      <c r="E57" s="33">
        <f t="shared" si="3"/>
        <v>6.6880053580905499E-2</v>
      </c>
      <c r="F57" s="34">
        <f t="shared" si="4"/>
        <v>0.1</v>
      </c>
      <c r="G57" s="29">
        <v>0</v>
      </c>
      <c r="H57" s="35">
        <f t="shared" si="5"/>
        <v>2818.3711294062036</v>
      </c>
      <c r="I57" s="32">
        <f t="shared" si="6"/>
        <v>86142.60024246962</v>
      </c>
      <c r="J57" s="36">
        <f t="shared" si="7"/>
        <v>4870702.5917375246</v>
      </c>
      <c r="K57" s="36">
        <v>117784.63749542394</v>
      </c>
    </row>
    <row r="58" spans="1:11" x14ac:dyDescent="0.2">
      <c r="A58" s="2">
        <v>44</v>
      </c>
      <c r="B58" s="25">
        <f t="shared" si="1"/>
        <v>2869.8707353897935</v>
      </c>
      <c r="C58" s="32">
        <f t="shared" si="2"/>
        <v>4969137.8901110496</v>
      </c>
      <c r="D58" s="32">
        <f t="shared" si="8"/>
        <v>87589.07689743489</v>
      </c>
      <c r="E58" s="33">
        <f t="shared" si="3"/>
        <v>6.5352833275802089E-2</v>
      </c>
      <c r="F58" s="34">
        <f t="shared" si="4"/>
        <v>0.1</v>
      </c>
      <c r="G58" s="29">
        <v>0</v>
      </c>
      <c r="H58" s="35">
        <f t="shared" si="5"/>
        <v>2794.9822921682207</v>
      </c>
      <c r="I58" s="32">
        <f t="shared" si="6"/>
        <v>85427.728011732528</v>
      </c>
      <c r="J58" s="36">
        <f t="shared" si="7"/>
        <v>4956130.3197492575</v>
      </c>
      <c r="K58" s="36">
        <v>120017.88927453912</v>
      </c>
    </row>
    <row r="59" spans="1:11" x14ac:dyDescent="0.2">
      <c r="A59" s="2">
        <v>45</v>
      </c>
      <c r="B59" s="25">
        <f t="shared" si="1"/>
        <v>2854.6307632102989</v>
      </c>
      <c r="C59" s="32">
        <f t="shared" si="2"/>
        <v>5056256.578518684</v>
      </c>
      <c r="D59" s="32">
        <f t="shared" si="8"/>
        <v>87118.688407634385</v>
      </c>
      <c r="E59" s="33">
        <f t="shared" si="3"/>
        <v>6.3893807435856778E-2</v>
      </c>
      <c r="F59" s="34">
        <f t="shared" si="4"/>
        <v>0.1</v>
      </c>
      <c r="G59" s="29">
        <v>0</v>
      </c>
      <c r="H59" s="35">
        <f t="shared" si="5"/>
        <v>2771.7875520459929</v>
      </c>
      <c r="I59" s="32">
        <f t="shared" si="6"/>
        <v>84718.788296437095</v>
      </c>
      <c r="J59" s="36">
        <f t="shared" si="7"/>
        <v>5040849.1080456944</v>
      </c>
      <c r="K59" s="36">
        <v>122240.00266393801</v>
      </c>
    </row>
    <row r="60" spans="1:11" x14ac:dyDescent="0.2">
      <c r="A60" s="2">
        <v>46</v>
      </c>
      <c r="B60" s="25">
        <f t="shared" si="1"/>
        <v>2839.8018990009191</v>
      </c>
      <c r="C60" s="32">
        <f t="shared" si="2"/>
        <v>5142917.7083630795</v>
      </c>
      <c r="D60" s="32">
        <f t="shared" si="8"/>
        <v>86661.129844395444</v>
      </c>
      <c r="E60" s="33">
        <f t="shared" si="3"/>
        <v>6.2498508036711128E-2</v>
      </c>
      <c r="F60" s="34">
        <f t="shared" si="4"/>
        <v>0.1</v>
      </c>
      <c r="G60" s="29">
        <v>0</v>
      </c>
      <c r="H60" s="35">
        <f t="shared" si="5"/>
        <v>2748.7852982843569</v>
      </c>
      <c r="I60" s="32">
        <f t="shared" si="6"/>
        <v>84015.731864375426</v>
      </c>
      <c r="J60" s="36">
        <f t="shared" si="7"/>
        <v>5124864.8399100695</v>
      </c>
      <c r="K60" s="36">
        <v>124451.03321657103</v>
      </c>
    </row>
    <row r="61" spans="1:11" x14ac:dyDescent="0.2">
      <c r="A61" s="2">
        <v>47</v>
      </c>
      <c r="B61" s="25">
        <f t="shared" si="1"/>
        <v>2825.3645253046329</v>
      </c>
      <c r="C61" s="32">
        <f t="shared" si="2"/>
        <v>5229133.4906699359</v>
      </c>
      <c r="D61" s="32">
        <f t="shared" si="8"/>
        <v>86215.782306856476</v>
      </c>
      <c r="E61" s="33">
        <f t="shared" si="3"/>
        <v>6.1162849046161413E-2</v>
      </c>
      <c r="F61" s="34">
        <f t="shared" si="4"/>
        <v>0.1</v>
      </c>
      <c r="G61" s="29">
        <v>0</v>
      </c>
      <c r="H61" s="35">
        <f t="shared" si="5"/>
        <v>2725.9739334953351</v>
      </c>
      <c r="I61" s="32">
        <f t="shared" si="6"/>
        <v>83318.509891902155</v>
      </c>
      <c r="J61" s="36">
        <f t="shared" si="7"/>
        <v>5208183.3498019716</v>
      </c>
      <c r="K61" s="36">
        <v>126651.03620831721</v>
      </c>
    </row>
    <row r="62" spans="1:11" x14ac:dyDescent="0.2">
      <c r="A62" s="2">
        <v>48</v>
      </c>
      <c r="B62" s="25">
        <f t="shared" si="1"/>
        <v>2811.3003507373583</v>
      </c>
      <c r="C62" s="32">
        <f t="shared" si="2"/>
        <v>5314915.559848032</v>
      </c>
      <c r="D62" s="32">
        <f t="shared" si="8"/>
        <v>85782.069178096019</v>
      </c>
      <c r="E62" s="33">
        <f t="shared" si="3"/>
        <v>5.9883086454170495E-2</v>
      </c>
      <c r="F62" s="34">
        <f t="shared" si="4"/>
        <v>0.1</v>
      </c>
      <c r="G62" s="29">
        <v>0</v>
      </c>
      <c r="H62" s="35">
        <f t="shared" si="5"/>
        <v>2703.3518735472053</v>
      </c>
      <c r="I62" s="32">
        <f t="shared" si="6"/>
        <v>82627.073960544265</v>
      </c>
      <c r="J62" s="36">
        <f t="shared" si="7"/>
        <v>5290810.4237625161</v>
      </c>
      <c r="K62" s="36">
        <v>128840.06663936588</v>
      </c>
    </row>
    <row r="63" spans="1:11" x14ac:dyDescent="0.2">
      <c r="A63" s="2">
        <v>49</v>
      </c>
      <c r="B63" s="25">
        <f t="shared" si="1"/>
        <v>2797.5922950667668</v>
      </c>
      <c r="C63" s="32">
        <f t="shared" si="2"/>
        <v>5400275.0122696497</v>
      </c>
      <c r="D63" s="32">
        <f t="shared" si="8"/>
        <v>85359.452421617694</v>
      </c>
      <c r="E63" s="33">
        <f t="shared" si="3"/>
        <v>5.8655783218788032E-2</v>
      </c>
      <c r="F63" s="34">
        <f t="shared" si="4"/>
        <v>0.1</v>
      </c>
      <c r="G63" s="29">
        <v>0</v>
      </c>
      <c r="H63" s="35">
        <f t="shared" si="5"/>
        <v>2680.9175474544904</v>
      </c>
      <c r="I63" s="32">
        <f t="shared" si="6"/>
        <v>81941.376053641012</v>
      </c>
      <c r="J63" s="36">
        <f t="shared" si="7"/>
        <v>5372751.7998161567</v>
      </c>
      <c r="K63" s="36">
        <v>131018.17923559182</v>
      </c>
    </row>
    <row r="64" spans="1:11" x14ac:dyDescent="0.2">
      <c r="A64" s="2">
        <v>50</v>
      </c>
      <c r="B64" s="25">
        <f t="shared" si="1"/>
        <v>2784.2243863538811</v>
      </c>
      <c r="C64" s="32">
        <f t="shared" si="2"/>
        <v>5485222.4415413272</v>
      </c>
      <c r="D64" s="32">
        <f t="shared" si="8"/>
        <v>84947.429271677509</v>
      </c>
      <c r="E64" s="33">
        <f t="shared" si="3"/>
        <v>5.7477778437040966E-2</v>
      </c>
      <c r="F64" s="34">
        <f t="shared" si="4"/>
        <v>0.1</v>
      </c>
      <c r="G64" s="29">
        <v>0</v>
      </c>
      <c r="H64" s="35">
        <f t="shared" si="5"/>
        <v>2658.6693972688631</v>
      </c>
      <c r="I64" s="32">
        <f t="shared" si="6"/>
        <v>81261.368553003747</v>
      </c>
      <c r="J64" s="36">
        <f t="shared" si="7"/>
        <v>5454013.16836916</v>
      </c>
      <c r="K64" s="36">
        <v>133185.42844992341</v>
      </c>
    </row>
    <row r="65" spans="1:11" x14ac:dyDescent="0.2">
      <c r="A65" s="2">
        <v>51</v>
      </c>
      <c r="B65" s="25">
        <f t="shared" si="1"/>
        <v>2771.1816686791904</v>
      </c>
      <c r="C65" s="32">
        <f t="shared" si="2"/>
        <v>5569767.9708077973</v>
      </c>
      <c r="D65" s="32">
        <f t="shared" si="8"/>
        <v>84545.529266470112</v>
      </c>
      <c r="E65" s="33">
        <f t="shared" si="3"/>
        <v>5.6346160158072679E-2</v>
      </c>
      <c r="F65" s="34">
        <f t="shared" si="4"/>
        <v>0.1</v>
      </c>
      <c r="G65" s="29">
        <v>0</v>
      </c>
      <c r="H65" s="35">
        <f t="shared" si="5"/>
        <v>2636.6058779709529</v>
      </c>
      <c r="I65" s="32">
        <f t="shared" si="6"/>
        <v>80587.004235617234</v>
      </c>
      <c r="J65" s="36">
        <f t="shared" si="7"/>
        <v>5534600.1726047769</v>
      </c>
      <c r="K65" s="36">
        <v>135341.8684637039</v>
      </c>
    </row>
    <row r="66" spans="1:11" x14ac:dyDescent="0.2">
      <c r="A66" s="2">
        <v>52</v>
      </c>
      <c r="B66" s="25">
        <f t="shared" si="1"/>
        <v>2758.4501191811137</v>
      </c>
      <c r="C66" s="32">
        <f t="shared" si="2"/>
        <v>5653921.2823926453</v>
      </c>
      <c r="D66" s="32">
        <f t="shared" si="8"/>
        <v>84153.311584847979</v>
      </c>
      <c r="E66" s="33">
        <f t="shared" si="3"/>
        <v>5.5258241346415757E-2</v>
      </c>
      <c r="F66" s="34">
        <f t="shared" si="4"/>
        <v>0.1</v>
      </c>
      <c r="G66" s="29">
        <v>0</v>
      </c>
      <c r="H66" s="35">
        <f t="shared" si="5"/>
        <v>2614.7254573630526</v>
      </c>
      <c r="I66" s="32">
        <f t="shared" si="6"/>
        <v>79918.236270355861</v>
      </c>
      <c r="J66" s="36">
        <f t="shared" si="7"/>
        <v>5614518.4088751329</v>
      </c>
      <c r="K66" s="36">
        <v>137487.55318804586</v>
      </c>
    </row>
    <row r="67" spans="1:11" x14ac:dyDescent="0.2">
      <c r="A67" s="2">
        <v>53</v>
      </c>
      <c r="B67" s="25">
        <f t="shared" si="1"/>
        <v>2746.0165733087333</v>
      </c>
      <c r="C67" s="32">
        <f t="shared" si="2"/>
        <v>5737691.6450408734</v>
      </c>
      <c r="D67" s="32">
        <f t="shared" si="8"/>
        <v>83770.362648228183</v>
      </c>
      <c r="E67" s="33">
        <f t="shared" si="3"/>
        <v>5.4211538577514234E-2</v>
      </c>
      <c r="F67" s="34">
        <f t="shared" si="4"/>
        <v>0.1</v>
      </c>
      <c r="G67" s="29">
        <v>0</v>
      </c>
      <c r="H67" s="35">
        <f t="shared" si="5"/>
        <v>2593.0266159627154</v>
      </c>
      <c r="I67" s="32">
        <f t="shared" si="6"/>
        <v>79255.018214731579</v>
      </c>
      <c r="J67" s="36">
        <f t="shared" si="7"/>
        <v>5693773.4270898644</v>
      </c>
      <c r="K67" s="36">
        <v>139622.53626517925</v>
      </c>
    </row>
    <row r="68" spans="1:11" x14ac:dyDescent="0.2">
      <c r="A68" s="2">
        <v>54</v>
      </c>
      <c r="B68" s="25">
        <f t="shared" si="1"/>
        <v>2733.8686573381774</v>
      </c>
      <c r="C68" s="32">
        <f t="shared" si="2"/>
        <v>5821087.9389996128</v>
      </c>
      <c r="D68" s="32">
        <f t="shared" si="8"/>
        <v>83396.293958739378</v>
      </c>
      <c r="E68" s="33">
        <f t="shared" si="3"/>
        <v>5.3203753109848359E-2</v>
      </c>
      <c r="F68" s="34">
        <f t="shared" si="4"/>
        <v>0.1</v>
      </c>
      <c r="G68" s="29">
        <v>0</v>
      </c>
      <c r="H68" s="35">
        <f t="shared" si="5"/>
        <v>2571.5078468972351</v>
      </c>
      <c r="I68" s="32">
        <f t="shared" si="6"/>
        <v>78597.304011666536</v>
      </c>
      <c r="J68" s="36">
        <f t="shared" si="7"/>
        <v>5772370.7311015306</v>
      </c>
      <c r="K68" s="36">
        <v>141746.87106979219</v>
      </c>
    </row>
    <row r="69" spans="1:11" x14ac:dyDescent="0.2">
      <c r="A69" s="2">
        <v>55</v>
      </c>
      <c r="B69" s="25">
        <f t="shared" si="1"/>
        <v>2721.994727327331</v>
      </c>
      <c r="C69" s="32">
        <f t="shared" si="2"/>
        <v>5904118.6791443313</v>
      </c>
      <c r="D69" s="32">
        <f t="shared" si="8"/>
        <v>83030.740144718438</v>
      </c>
      <c r="E69" s="33">
        <f t="shared" si="3"/>
        <v>5.2232754030117734E-2</v>
      </c>
      <c r="F69" s="34">
        <f t="shared" si="4"/>
        <v>0.1</v>
      </c>
      <c r="G69" s="29">
        <v>0</v>
      </c>
      <c r="H69" s="35">
        <f t="shared" si="5"/>
        <v>2550.1676557990008</v>
      </c>
      <c r="I69" s="32">
        <f t="shared" si="6"/>
        <v>77945.047986300779</v>
      </c>
      <c r="J69" s="36">
        <f t="shared" si="7"/>
        <v>5850315.7790878313</v>
      </c>
      <c r="K69" s="36">
        <v>143860.61071036544</v>
      </c>
    </row>
    <row r="70" spans="1:11" x14ac:dyDescent="0.2">
      <c r="A70" s="2">
        <v>56</v>
      </c>
      <c r="B70" s="25">
        <f t="shared" si="1"/>
        <v>2710.3838137904463</v>
      </c>
      <c r="C70" s="32">
        <f t="shared" si="2"/>
        <v>5986792.0363360252</v>
      </c>
      <c r="D70" s="32">
        <f t="shared" si="8"/>
        <v>82673.357191693969</v>
      </c>
      <c r="E70" s="33">
        <f t="shared" si="3"/>
        <v>5.1296563211205529E-2</v>
      </c>
      <c r="F70" s="34">
        <f t="shared" si="4"/>
        <v>0.1</v>
      </c>
      <c r="G70" s="29">
        <v>0</v>
      </c>
      <c r="H70" s="35">
        <f t="shared" si="5"/>
        <v>2529.0045607017214</v>
      </c>
      <c r="I70" s="32">
        <f t="shared" si="6"/>
        <v>77298.204842813153</v>
      </c>
      <c r="J70" s="36">
        <f t="shared" si="7"/>
        <v>5927613.9839306446</v>
      </c>
      <c r="K70" s="36">
        <v>145963.80803050005</v>
      </c>
    </row>
    <row r="71" spans="1:11" x14ac:dyDescent="0.2">
      <c r="A71" s="2">
        <v>57</v>
      </c>
      <c r="B71" s="25">
        <f t="shared" si="1"/>
        <v>2699.0255714655932</v>
      </c>
      <c r="C71" s="32">
        <f t="shared" si="2"/>
        <v>6069115.8571733292</v>
      </c>
      <c r="D71" s="32">
        <f t="shared" si="8"/>
        <v>82323.820837303996</v>
      </c>
      <c r="E71" s="33">
        <f t="shared" si="3"/>
        <v>5.03933418595153E-2</v>
      </c>
      <c r="F71" s="34">
        <f t="shared" si="4"/>
        <v>0.1</v>
      </c>
      <c r="G71" s="29">
        <v>0</v>
      </c>
      <c r="H71" s="35">
        <f t="shared" si="5"/>
        <v>2508.0170919375096</v>
      </c>
      <c r="I71" s="32">
        <f t="shared" si="6"/>
        <v>76656.729661283694</v>
      </c>
      <c r="J71" s="36">
        <f t="shared" si="7"/>
        <v>6004270.7135919286</v>
      </c>
      <c r="K71" s="36">
        <v>148056.51561023857</v>
      </c>
    </row>
    <row r="72" spans="1:11" x14ac:dyDescent="0.2">
      <c r="A72" s="2">
        <v>58</v>
      </c>
      <c r="B72" s="25">
        <f t="shared" si="1"/>
        <v>2687.9102336262699</v>
      </c>
      <c r="C72" s="32">
        <f t="shared" si="2"/>
        <v>6151097.6822859859</v>
      </c>
      <c r="D72" s="32">
        <f t="shared" si="8"/>
        <v>81981.82511265669</v>
      </c>
      <c r="E72" s="33">
        <f t="shared" si="3"/>
        <v>4.9521378459186874E-2</v>
      </c>
      <c r="F72" s="34">
        <f t="shared" si="4"/>
        <v>0.1</v>
      </c>
      <c r="G72" s="29">
        <v>0</v>
      </c>
      <c r="H72" s="35">
        <f t="shared" si="5"/>
        <v>2487.203792034823</v>
      </c>
      <c r="I72" s="32">
        <f t="shared" si="6"/>
        <v>76020.577894562783</v>
      </c>
      <c r="J72" s="36">
        <f t="shared" si="7"/>
        <v>6080291.2914864914</v>
      </c>
      <c r="K72" s="36">
        <v>150138.78576737951</v>
      </c>
    </row>
    <row r="73" spans="1:11" x14ac:dyDescent="0.2">
      <c r="A73" s="2">
        <v>59</v>
      </c>
      <c r="B73" s="25">
        <f t="shared" si="1"/>
        <v>2677.0285704559451</v>
      </c>
      <c r="C73" s="32">
        <f t="shared" si="2"/>
        <v>6232744.7633009721</v>
      </c>
      <c r="D73" s="32">
        <f t="shared" si="8"/>
        <v>81647.08101498615</v>
      </c>
      <c r="E73" s="33">
        <f t="shared" si="3"/>
        <v>4.8679077946715547E-2</v>
      </c>
      <c r="F73" s="34">
        <f t="shared" si="4"/>
        <v>0.1</v>
      </c>
      <c r="G73" s="29">
        <v>0</v>
      </c>
      <c r="H73" s="35">
        <f t="shared" si="5"/>
        <v>2466.5632156172478</v>
      </c>
      <c r="I73" s="32">
        <f t="shared" si="6"/>
        <v>75389.705365193324</v>
      </c>
      <c r="J73" s="36">
        <f t="shared" si="7"/>
        <v>6155680.9968516845</v>
      </c>
      <c r="K73" s="36">
        <v>152210.67055878523</v>
      </c>
    </row>
    <row r="74" spans="1:11" x14ac:dyDescent="0.2">
      <c r="A74" s="2">
        <v>60</v>
      </c>
      <c r="B74" s="25">
        <f t="shared" si="1"/>
        <v>2666.3718510624108</v>
      </c>
      <c r="C74" s="32">
        <f t="shared" si="2"/>
        <v>6314064.0785977012</v>
      </c>
      <c r="D74" s="32">
        <f t="shared" si="8"/>
        <v>81319.315296729095</v>
      </c>
      <c r="E74" s="33">
        <f t="shared" si="3"/>
        <v>4.7864951972078337E-2</v>
      </c>
      <c r="F74" s="34">
        <f t="shared" si="4"/>
        <v>0.1</v>
      </c>
      <c r="G74" s="29">
        <v>0</v>
      </c>
      <c r="H74" s="35">
        <f t="shared" si="5"/>
        <v>2446.093929303127</v>
      </c>
      <c r="I74" s="32">
        <f t="shared" si="6"/>
        <v>74764.068262326356</v>
      </c>
      <c r="J74" s="36">
        <f t="shared" si="7"/>
        <v>6230445.0651140111</v>
      </c>
      <c r="K74" s="36">
        <v>154272.2217816835</v>
      </c>
    </row>
    <row r="75" spans="1:11" x14ac:dyDescent="0.2">
      <c r="A75" s="2">
        <v>61</v>
      </c>
      <c r="B75" s="25">
        <f t="shared" si="1"/>
        <v>2655.9318087591514</v>
      </c>
      <c r="C75" s="32">
        <f t="shared" si="2"/>
        <v>6395062.3479579119</v>
      </c>
      <c r="D75" s="32">
        <f t="shared" si="8"/>
        <v>80998.269360210747</v>
      </c>
      <c r="E75" s="33">
        <f t="shared" si="3"/>
        <v>4.7077610121092302E-2</v>
      </c>
      <c r="F75" s="34">
        <f t="shared" si="4"/>
        <v>0.1</v>
      </c>
      <c r="G75" s="29">
        <v>0</v>
      </c>
      <c r="H75" s="35">
        <f t="shared" si="5"/>
        <v>2425.7945116060182</v>
      </c>
      <c r="I75" s="32">
        <f t="shared" si="6"/>
        <v>74143.623138689771</v>
      </c>
      <c r="J75" s="36">
        <f t="shared" si="7"/>
        <v>6304588.6882527005</v>
      </c>
      <c r="K75" s="36">
        <v>156323.49097496216</v>
      </c>
    </row>
    <row r="76" spans="1:11" x14ac:dyDescent="0.2">
      <c r="A76" s="2">
        <v>62</v>
      </c>
      <c r="B76" s="25">
        <f t="shared" si="1"/>
        <v>2645.7006092844999</v>
      </c>
      <c r="C76" s="32">
        <f t="shared" si="2"/>
        <v>6475746.0462041367</v>
      </c>
      <c r="D76" s="32">
        <f t="shared" si="8"/>
        <v>80683.698246224783</v>
      </c>
      <c r="E76" s="33">
        <f t="shared" si="3"/>
        <v>4.6315751990178088E-2</v>
      </c>
      <c r="F76" s="34">
        <f t="shared" si="4"/>
        <v>0.1</v>
      </c>
      <c r="G76" s="29">
        <v>0</v>
      </c>
      <c r="H76" s="35">
        <f t="shared" si="5"/>
        <v>2405.6635528359789</v>
      </c>
      <c r="I76" s="32">
        <f t="shared" si="6"/>
        <v>73528.326907568699</v>
      </c>
      <c r="J76" s="36">
        <f t="shared" si="7"/>
        <v>6378117.0151602691</v>
      </c>
      <c r="K76" s="36">
        <v>158364.52942045793</v>
      </c>
    </row>
    <row r="77" spans="1:11" x14ac:dyDescent="0.2">
      <c r="A77" s="2">
        <v>63</v>
      </c>
      <c r="B77" s="25">
        <f t="shared" si="1"/>
        <v>2635.6708216672291</v>
      </c>
      <c r="C77" s="32">
        <f t="shared" si="2"/>
        <v>6556121.4159119716</v>
      </c>
      <c r="D77" s="32">
        <f t="shared" si="8"/>
        <v>80375.369707834907</v>
      </c>
      <c r="E77" s="33">
        <f t="shared" si="3"/>
        <v>4.5578160018547198E-2</v>
      </c>
      <c r="F77" s="34">
        <f t="shared" si="4"/>
        <v>0.1</v>
      </c>
      <c r="G77" s="29">
        <v>0</v>
      </c>
      <c r="H77" s="35">
        <f t="shared" si="5"/>
        <v>2385.6996550016711</v>
      </c>
      <c r="I77" s="32">
        <f t="shared" si="6"/>
        <v>72918.136839809144</v>
      </c>
      <c r="J77" s="36">
        <f t="shared" si="7"/>
        <v>6451035.152000078</v>
      </c>
      <c r="K77" s="36">
        <v>160395.38814423827</v>
      </c>
    </row>
    <row r="78" spans="1:11" x14ac:dyDescent="0.2">
      <c r="A78" s="2">
        <v>64</v>
      </c>
      <c r="B78" s="25">
        <f t="shared" si="1"/>
        <v>2625.8353914802633</v>
      </c>
      <c r="C78" s="32">
        <f t="shared" si="2"/>
        <v>6636194.4792722631</v>
      </c>
      <c r="D78" s="32">
        <f t="shared" si="8"/>
        <v>80073.063360291533</v>
      </c>
      <c r="E78" s="33">
        <f t="shared" si="3"/>
        <v>4.4863692994504822E-2</v>
      </c>
      <c r="F78" s="34">
        <f t="shared" si="4"/>
        <v>0.1</v>
      </c>
      <c r="G78" s="29">
        <v>0</v>
      </c>
      <c r="H78" s="35">
        <f t="shared" si="5"/>
        <v>2365.9014317132778</v>
      </c>
      <c r="I78" s="32">
        <f t="shared" si="6"/>
        <v>72313.010560856434</v>
      </c>
      <c r="J78" s="36">
        <f t="shared" si="7"/>
        <v>6523348.1625609342</v>
      </c>
      <c r="K78" s="36">
        <v>162416.11791787707</v>
      </c>
    </row>
    <row r="79" spans="1:11" x14ac:dyDescent="0.2">
      <c r="A79" s="2">
        <v>65</v>
      </c>
      <c r="B79" s="25">
        <f t="shared" si="1"/>
        <v>2616.1876162529602</v>
      </c>
      <c r="C79" s="32">
        <f t="shared" si="2"/>
        <v>6715971.0491729761</v>
      </c>
      <c r="D79" s="32">
        <f t="shared" si="8"/>
        <v>79776.56990071293</v>
      </c>
      <c r="E79" s="33">
        <f t="shared" si="3"/>
        <v>4.4171280163250989E-2</v>
      </c>
      <c r="F79" s="34">
        <f t="shared" si="4"/>
        <v>0.1</v>
      </c>
      <c r="G79" s="29">
        <v>0</v>
      </c>
      <c r="H79" s="35">
        <f t="shared" si="5"/>
        <v>2346.267508086225</v>
      </c>
      <c r="I79" s="32">
        <f t="shared" si="6"/>
        <v>71712.906047810378</v>
      </c>
      <c r="J79" s="36">
        <f t="shared" si="7"/>
        <v>6595061.068608745</v>
      </c>
      <c r="K79" s="36">
        <v>164426.76925972386</v>
      </c>
    </row>
    <row r="80" spans="1:11" x14ac:dyDescent="0.2">
      <c r="A80" s="2">
        <v>66</v>
      </c>
      <c r="B80" s="25">
        <f t="shared" ref="B80:B143" si="9">$C$4*(1+($C$6*($C$5/12)*A80))^(-1/$C$6)</f>
        <v>2606.7211228376545</v>
      </c>
      <c r="C80" s="32">
        <f t="shared" ref="C80:C143" si="10">(($C$4^$C$6)/((1-$C$6)*($C$5/12)))*(($C$4^(1-$C$6))-(B80^(1-$C$6)))*30.4375</f>
        <v>6795456.7395624714</v>
      </c>
      <c r="D80" s="32">
        <f t="shared" si="8"/>
        <v>79485.690389495343</v>
      </c>
      <c r="E80" s="33">
        <f t="shared" ref="E80:E143" si="11">-LN(B80/B79)*12</f>
        <v>4.3499915872004892E-2</v>
      </c>
      <c r="F80" s="34">
        <f t="shared" ref="F80:F143" si="12">IF(E80&gt;0.1,E80,0.1)</f>
        <v>0.1</v>
      </c>
      <c r="G80" s="29">
        <v>0</v>
      </c>
      <c r="H80" s="35">
        <f t="shared" ref="H80:H143" si="13">H79*EXP(-F80/12)</f>
        <v>2326.7965206457038</v>
      </c>
      <c r="I80" s="32">
        <f t="shared" ref="I80:I143" si="14">IF(G80=0,((H79-H80)/(F80/12)*30.4375),D80)</f>
        <v>71117.781626503624</v>
      </c>
      <c r="J80" s="36">
        <f t="shared" ref="J80:J143" si="15">I80+J79</f>
        <v>6666178.8502352489</v>
      </c>
      <c r="K80" s="36">
        <v>166427.39243616696</v>
      </c>
    </row>
    <row r="81" spans="1:11" x14ac:dyDescent="0.2">
      <c r="A81" s="2">
        <v>67</v>
      </c>
      <c r="B81" s="25">
        <f t="shared" si="9"/>
        <v>2597.4298465482379</v>
      </c>
      <c r="C81" s="32">
        <f t="shared" si="10"/>
        <v>6874656.9751517354</v>
      </c>
      <c r="D81" s="32">
        <f t="shared" ref="D81:D144" si="16">C81-C80</f>
        <v>79200.235589263961</v>
      </c>
      <c r="E81" s="33">
        <f t="shared" si="11"/>
        <v>4.284865469626005E-2</v>
      </c>
      <c r="F81" s="34">
        <f t="shared" si="12"/>
        <v>0.1</v>
      </c>
      <c r="G81" s="29">
        <v>0</v>
      </c>
      <c r="H81" s="35">
        <f t="shared" si="13"/>
        <v>2307.4871172319836</v>
      </c>
      <c r="I81" s="32">
        <f t="shared" si="14"/>
        <v>70527.595968613197</v>
      </c>
      <c r="J81" s="36">
        <f t="shared" si="15"/>
        <v>6736706.4462038623</v>
      </c>
      <c r="K81" s="36">
        <v>168418.03746288994</v>
      </c>
    </row>
    <row r="82" spans="1:11" x14ac:dyDescent="0.2">
      <c r="A82" s="2">
        <v>68</v>
      </c>
      <c r="B82" s="25">
        <f t="shared" si="9"/>
        <v>2588.3080119079959</v>
      </c>
      <c r="C82" s="32">
        <f t="shared" si="10"/>
        <v>6953577.0005061086</v>
      </c>
      <c r="D82" s="32">
        <f t="shared" si="16"/>
        <v>78920.025354373269</v>
      </c>
      <c r="E82" s="33">
        <f t="shared" si="11"/>
        <v>4.2216606997367276E-2</v>
      </c>
      <c r="F82" s="34">
        <f t="shared" si="12"/>
        <v>0.1</v>
      </c>
      <c r="G82" s="29">
        <v>0</v>
      </c>
      <c r="H82" s="35">
        <f t="shared" si="13"/>
        <v>2288.3379569065114</v>
      </c>
      <c r="I82" s="32">
        <f t="shared" si="14"/>
        <v>69942.308088787089</v>
      </c>
      <c r="J82" s="36">
        <f t="shared" si="15"/>
        <v>6806648.7542926492</v>
      </c>
      <c r="K82" s="36">
        <v>170398.75410612216</v>
      </c>
    </row>
    <row r="83" spans="1:11" x14ac:dyDescent="0.2">
      <c r="A83" s="2">
        <v>69</v>
      </c>
      <c r="B83" s="25">
        <f t="shared" si="9"/>
        <v>2579.3501148609967</v>
      </c>
      <c r="C83" s="32">
        <f t="shared" si="10"/>
        <v>7032221.8885739427</v>
      </c>
      <c r="D83" s="32">
        <f t="shared" si="16"/>
        <v>78644.888067834079</v>
      </c>
      <c r="E83" s="33">
        <f t="shared" si="11"/>
        <v>4.1602934867669639E-2</v>
      </c>
      <c r="F83" s="34">
        <f t="shared" si="12"/>
        <v>0.1</v>
      </c>
      <c r="G83" s="29">
        <v>0</v>
      </c>
      <c r="H83" s="35">
        <f t="shared" si="13"/>
        <v>2269.3477098587919</v>
      </c>
      <c r="I83" s="32">
        <f t="shared" si="14"/>
        <v>69361.877341795655</v>
      </c>
      <c r="J83" s="36">
        <f t="shared" si="15"/>
        <v>6876010.6316344449</v>
      </c>
      <c r="K83" s="36">
        <v>172369.59188388279</v>
      </c>
    </row>
    <row r="84" spans="1:11" x14ac:dyDescent="0.2">
      <c r="A84" s="2">
        <v>70</v>
      </c>
      <c r="B84" s="25">
        <f t="shared" si="9"/>
        <v>2570.5509063164345</v>
      </c>
      <c r="C84" s="32">
        <f t="shared" si="10"/>
        <v>7110596.5486943098</v>
      </c>
      <c r="D84" s="32">
        <f t="shared" si="16"/>
        <v>78374.660120367073</v>
      </c>
      <c r="E84" s="33">
        <f t="shared" si="11"/>
        <v>4.1006848424221663E-2</v>
      </c>
      <c r="F84" s="34">
        <f t="shared" si="12"/>
        <v>0.1</v>
      </c>
      <c r="G84" s="29">
        <v>0</v>
      </c>
      <c r="H84" s="35">
        <f t="shared" si="13"/>
        <v>2250.5150573140368</v>
      </c>
      <c r="I84" s="32">
        <f t="shared" si="14"/>
        <v>68786.263419717972</v>
      </c>
      <c r="J84" s="36">
        <f t="shared" si="15"/>
        <v>6944796.8950541625</v>
      </c>
      <c r="K84" s="36">
        <v>174330.60006721903</v>
      </c>
    </row>
    <row r="85" spans="1:11" x14ac:dyDescent="0.2">
      <c r="A85" s="2">
        <v>71</v>
      </c>
      <c r="B85" s="25">
        <f t="shared" si="9"/>
        <v>2561.9053769086613</v>
      </c>
      <c r="C85" s="32">
        <f t="shared" si="10"/>
        <v>7188705.7341226153</v>
      </c>
      <c r="D85" s="32">
        <f t="shared" si="16"/>
        <v>78109.185428305529</v>
      </c>
      <c r="E85" s="33">
        <f t="shared" si="11"/>
        <v>4.0427602416630626E-2</v>
      </c>
      <c r="F85" s="34">
        <f t="shared" si="12"/>
        <v>0.1</v>
      </c>
      <c r="G85" s="29">
        <v>0</v>
      </c>
      <c r="H85" s="35">
        <f t="shared" si="13"/>
        <v>2231.8386914415842</v>
      </c>
      <c r="I85" s="32">
        <f t="shared" si="14"/>
        <v>68215.426349133151</v>
      </c>
      <c r="J85" s="36">
        <f t="shared" si="15"/>
        <v>7013012.3214032957</v>
      </c>
      <c r="K85" s="36">
        <v>176281.82768143757</v>
      </c>
    </row>
    <row r="86" spans="1:11" x14ac:dyDescent="0.2">
      <c r="A86" s="2">
        <v>72</v>
      </c>
      <c r="B86" s="25">
        <f t="shared" si="9"/>
        <v>2553.4087428674179</v>
      </c>
      <c r="C86" s="32">
        <f t="shared" si="10"/>
        <v>7266554.0491094003</v>
      </c>
      <c r="D86" s="32">
        <f t="shared" si="16"/>
        <v>77848.314986784942</v>
      </c>
      <c r="E86" s="33">
        <f t="shared" si="11"/>
        <v>3.9864493118500981E-2</v>
      </c>
      <c r="F86" s="34">
        <f t="shared" si="12"/>
        <v>0.1</v>
      </c>
      <c r="G86" s="29">
        <v>0</v>
      </c>
      <c r="H86" s="35">
        <f t="shared" si="13"/>
        <v>2213.3173152640766</v>
      </c>
      <c r="I86" s="32">
        <f t="shared" si="14"/>
        <v>67649.326488346473</v>
      </c>
      <c r="J86" s="36">
        <f t="shared" si="15"/>
        <v>7080661.6478916425</v>
      </c>
      <c r="K86" s="36">
        <v>178223.32350733041</v>
      </c>
    </row>
    <row r="87" spans="1:11" x14ac:dyDescent="0.2">
      <c r="A87" s="2">
        <v>73</v>
      </c>
      <c r="B87" s="25">
        <f t="shared" si="9"/>
        <v>2545.0564329032863</v>
      </c>
      <c r="C87" s="32">
        <f t="shared" si="10"/>
        <v>7344145.9555649748</v>
      </c>
      <c r="D87" s="32">
        <f t="shared" si="16"/>
        <v>77591.906455574557</v>
      </c>
      <c r="E87" s="33">
        <f t="shared" si="11"/>
        <v>3.9316855475046451E-2</v>
      </c>
      <c r="F87" s="34">
        <f t="shared" si="12"/>
        <v>0.1</v>
      </c>
      <c r="G87" s="29">
        <v>0</v>
      </c>
      <c r="H87" s="35">
        <f t="shared" si="13"/>
        <v>2194.9496425673915</v>
      </c>
      <c r="I87" s="32">
        <f t="shared" si="14"/>
        <v>67087.924524642236</v>
      </c>
      <c r="J87" s="36">
        <f t="shared" si="15"/>
        <v>7147749.5724162851</v>
      </c>
      <c r="K87" s="36">
        <v>180155.13608239428</v>
      </c>
    </row>
    <row r="88" spans="1:11" x14ac:dyDescent="0.2">
      <c r="A88" s="2">
        <v>74</v>
      </c>
      <c r="B88" s="25">
        <f t="shared" si="9"/>
        <v>2536.8440760226667</v>
      </c>
      <c r="C88" s="32">
        <f t="shared" si="10"/>
        <v>7421485.7793391543</v>
      </c>
      <c r="D88" s="32">
        <f t="shared" si="16"/>
        <v>77339.823774179444</v>
      </c>
      <c r="E88" s="33">
        <f t="shared" si="11"/>
        <v>3.8784060482659463E-2</v>
      </c>
      <c r="F88" s="34">
        <f t="shared" si="12"/>
        <v>0.1</v>
      </c>
      <c r="G88" s="29">
        <v>0</v>
      </c>
      <c r="H88" s="35">
        <f t="shared" si="13"/>
        <v>2176.7343978113208</v>
      </c>
      <c r="I88" s="32">
        <f t="shared" si="14"/>
        <v>66531.181471548087</v>
      </c>
      <c r="J88" s="36">
        <f t="shared" si="15"/>
        <v>7214280.7538878331</v>
      </c>
      <c r="K88" s="36">
        <v>182077.31370204414</v>
      </c>
    </row>
    <row r="89" spans="1:11" x14ac:dyDescent="0.2">
      <c r="A89" s="2">
        <v>75</v>
      </c>
      <c r="B89" s="25">
        <f t="shared" si="9"/>
        <v>2528.7674901948617</v>
      </c>
      <c r="C89" s="32">
        <f t="shared" si="10"/>
        <v>7498577.7161430474</v>
      </c>
      <c r="D89" s="32">
        <f t="shared" si="16"/>
        <v>77091.936803893186</v>
      </c>
      <c r="E89" s="33">
        <f t="shared" si="11"/>
        <v>3.826551277873224E-2</v>
      </c>
      <c r="F89" s="34">
        <f t="shared" si="12"/>
        <v>0.1</v>
      </c>
      <c r="G89" s="29">
        <v>0</v>
      </c>
      <c r="H89" s="35">
        <f t="shared" si="13"/>
        <v>2158.670316040992</v>
      </c>
      <c r="I89" s="32">
        <f t="shared" si="14"/>
        <v>65979.058666125988</v>
      </c>
      <c r="J89" s="36">
        <f t="shared" si="15"/>
        <v>7280259.812553959</v>
      </c>
      <c r="K89" s="36">
        <v>183989.90442082065</v>
      </c>
    </row>
    <row r="90" spans="1:11" x14ac:dyDescent="0.2">
      <c r="A90" s="2">
        <v>76</v>
      </c>
      <c r="B90" s="25">
        <f t="shared" si="9"/>
        <v>2520.8226718012465</v>
      </c>
      <c r="C90" s="32">
        <f t="shared" si="10"/>
        <v>7575425.8371382244</v>
      </c>
      <c r="D90" s="32">
        <f t="shared" si="16"/>
        <v>76848.120995176956</v>
      </c>
      <c r="E90" s="33">
        <f t="shared" si="11"/>
        <v>3.7760648422244303E-2</v>
      </c>
      <c r="F90" s="34">
        <f t="shared" si="12"/>
        <v>0.1</v>
      </c>
      <c r="G90" s="29">
        <v>0</v>
      </c>
      <c r="H90" s="35">
        <f t="shared" si="13"/>
        <v>2140.7561427990227</v>
      </c>
      <c r="I90" s="32">
        <f t="shared" si="14"/>
        <v>65431.517766293109</v>
      </c>
      <c r="J90" s="36">
        <f t="shared" si="15"/>
        <v>7345691.3303202521</v>
      </c>
      <c r="K90" s="36">
        <v>185892.95605359139</v>
      </c>
    </row>
    <row r="91" spans="1:11" x14ac:dyDescent="0.2">
      <c r="A91" s="2">
        <v>77</v>
      </c>
      <c r="B91" s="25">
        <f t="shared" si="9"/>
        <v>2513.0057858030723</v>
      </c>
      <c r="C91" s="32">
        <f t="shared" si="10"/>
        <v>7652034.0942158066</v>
      </c>
      <c r="D91" s="32">
        <f t="shared" si="16"/>
        <v>76608.257077582181</v>
      </c>
      <c r="E91" s="33">
        <f t="shared" si="11"/>
        <v>3.7268932847844938E-2</v>
      </c>
      <c r="F91" s="34">
        <f t="shared" si="12"/>
        <v>0.1</v>
      </c>
      <c r="G91" s="29">
        <v>0</v>
      </c>
      <c r="H91" s="35">
        <f t="shared" si="13"/>
        <v>2122.990634038405</v>
      </c>
      <c r="I91" s="32">
        <f t="shared" si="14"/>
        <v>64888.520748155963</v>
      </c>
      <c r="J91" s="36">
        <f t="shared" si="15"/>
        <v>7410579.8510684082</v>
      </c>
      <c r="K91" s="36">
        <v>187786.51617674629</v>
      </c>
    </row>
    <row r="92" spans="1:11" x14ac:dyDescent="0.2">
      <c r="A92" s="2">
        <v>78</v>
      </c>
      <c r="B92" s="25">
        <f t="shared" si="9"/>
        <v>2505.3131565703757</v>
      </c>
      <c r="C92" s="32">
        <f t="shared" si="10"/>
        <v>7728406.3249864038</v>
      </c>
      <c r="D92" s="32">
        <f t="shared" si="16"/>
        <v>76372.230770597234</v>
      </c>
      <c r="E92" s="33">
        <f t="shared" si="11"/>
        <v>3.6789858977646764E-2</v>
      </c>
      <c r="F92" s="34">
        <f t="shared" si="12"/>
        <v>0.1</v>
      </c>
      <c r="G92" s="29">
        <v>0</v>
      </c>
      <c r="H92" s="35">
        <f t="shared" si="13"/>
        <v>2105.3725560361131</v>
      </c>
      <c r="I92" s="32">
        <f t="shared" si="14"/>
        <v>64350.029903371149</v>
      </c>
      <c r="J92" s="36">
        <f t="shared" si="15"/>
        <v>7474929.8809717791</v>
      </c>
      <c r="K92" s="36">
        <v>189670.63212938703</v>
      </c>
    </row>
    <row r="93" spans="1:11" x14ac:dyDescent="0.2">
      <c r="A93" s="2">
        <v>79</v>
      </c>
      <c r="B93" s="25">
        <f t="shared" si="9"/>
        <v>2497.7412593197137</v>
      </c>
      <c r="C93" s="32">
        <f t="shared" si="10"/>
        <v>7804546.257500303</v>
      </c>
      <c r="D93" s="32">
        <f t="shared" si="16"/>
        <v>76139.93251389917</v>
      </c>
      <c r="E93" s="33">
        <f t="shared" si="11"/>
        <v>3.6322945476891799E-2</v>
      </c>
      <c r="F93" s="34">
        <f t="shared" si="12"/>
        <v>0.1</v>
      </c>
      <c r="G93" s="29">
        <v>0</v>
      </c>
      <c r="H93" s="35">
        <f t="shared" si="13"/>
        <v>2087.9006853074275</v>
      </c>
      <c r="I93" s="32">
        <f t="shared" si="14"/>
        <v>63816.007836524317</v>
      </c>
      <c r="J93" s="36">
        <f t="shared" si="15"/>
        <v>7538745.8888083035</v>
      </c>
      <c r="K93" s="36">
        <v>191545.35101451058</v>
      </c>
    </row>
    <row r="94" spans="1:11" x14ac:dyDescent="0.2">
      <c r="A94" s="2">
        <v>80</v>
      </c>
      <c r="B94" s="25">
        <f t="shared" si="9"/>
        <v>2490.286712113204</v>
      </c>
      <c r="C94" s="32">
        <f t="shared" si="10"/>
        <v>7880457.5147157507</v>
      </c>
      <c r="D94" s="32">
        <f t="shared" si="16"/>
        <v>75911.257215447724</v>
      </c>
      <c r="E94" s="33">
        <f t="shared" si="11"/>
        <v>3.5867735140727754E-2</v>
      </c>
      <c r="F94" s="34">
        <f t="shared" si="12"/>
        <v>0.1</v>
      </c>
      <c r="G94" s="29">
        <v>0</v>
      </c>
      <c r="H94" s="35">
        <f t="shared" si="13"/>
        <v>2070.5738085209709</v>
      </c>
      <c r="I94" s="32">
        <f t="shared" si="14"/>
        <v>63286.417462532452</v>
      </c>
      <c r="J94" s="36">
        <f t="shared" si="15"/>
        <v>7602032.3062708359</v>
      </c>
      <c r="K94" s="36">
        <v>193410.71970018672</v>
      </c>
    </row>
    <row r="95" spans="1:11" x14ac:dyDescent="0.2">
      <c r="A95" s="2">
        <v>81</v>
      </c>
      <c r="B95" s="25">
        <f t="shared" si="9"/>
        <v>2482.9462683755746</v>
      </c>
      <c r="C95" s="32">
        <f t="shared" si="10"/>
        <v>7956143.6187315844</v>
      </c>
      <c r="D95" s="32">
        <f t="shared" si="16"/>
        <v>75686.104015833698</v>
      </c>
      <c r="E95" s="33">
        <f t="shared" si="11"/>
        <v>3.5423793400886791E-2</v>
      </c>
      <c r="F95" s="34">
        <f t="shared" si="12"/>
        <v>0.1</v>
      </c>
      <c r="G95" s="29">
        <v>0</v>
      </c>
      <c r="H95" s="35">
        <f t="shared" si="13"/>
        <v>2053.3907224144473</v>
      </c>
      <c r="I95" s="32">
        <f t="shared" si="14"/>
        <v>62761.222004077666</v>
      </c>
      <c r="J95" s="36">
        <f t="shared" si="15"/>
        <v>7664793.5282749133</v>
      </c>
      <c r="K95" s="36">
        <v>195266.78482072972</v>
      </c>
    </row>
    <row r="96" spans="1:11" x14ac:dyDescent="0.2">
      <c r="A96" s="2">
        <v>82</v>
      </c>
      <c r="B96" s="25">
        <f t="shared" si="9"/>
        <v>2475.7168098897973</v>
      </c>
      <c r="C96" s="32">
        <f t="shared" si="10"/>
        <v>8031607.9947997797</v>
      </c>
      <c r="D96" s="32">
        <f t="shared" si="16"/>
        <v>75464.376068195328</v>
      </c>
      <c r="E96" s="33">
        <f t="shared" si="11"/>
        <v>3.4990706941764579E-2</v>
      </c>
      <c r="F96" s="34">
        <f t="shared" si="12"/>
        <v>0.1</v>
      </c>
      <c r="G96" s="29">
        <v>0</v>
      </c>
      <c r="H96" s="35">
        <f t="shared" si="13"/>
        <v>2036.3502337110826</v>
      </c>
      <c r="I96" s="32">
        <f t="shared" si="14"/>
        <v>62240.384989039361</v>
      </c>
      <c r="J96" s="36">
        <f t="shared" si="15"/>
        <v>7727033.9132639524</v>
      </c>
      <c r="K96" s="36">
        <v>197113.59277786428</v>
      </c>
    </row>
    <row r="97" spans="1:11" x14ac:dyDescent="0.2">
      <c r="A97" s="2">
        <v>83</v>
      </c>
      <c r="B97" s="25">
        <f t="shared" si="9"/>
        <v>2468.5953402352575</v>
      </c>
      <c r="C97" s="32">
        <f t="shared" si="10"/>
        <v>8106853.9751312081</v>
      </c>
      <c r="D97" s="32">
        <f t="shared" si="16"/>
        <v>75245.980331428349</v>
      </c>
      <c r="E97" s="33">
        <f t="shared" si="11"/>
        <v>3.4568082416988645E-2</v>
      </c>
      <c r="F97" s="34">
        <f t="shared" si="12"/>
        <v>0.1</v>
      </c>
      <c r="G97" s="29">
        <v>0</v>
      </c>
      <c r="H97" s="35">
        <f t="shared" si="13"/>
        <v>2019.4511590367579</v>
      </c>
      <c r="I97" s="32">
        <f t="shared" si="14"/>
        <v>61723.870247971208</v>
      </c>
      <c r="J97" s="36">
        <f t="shared" si="15"/>
        <v>7788757.7835119236</v>
      </c>
      <c r="K97" s="36">
        <v>198951.18974188552</v>
      </c>
    </row>
    <row r="98" spans="1:11" x14ac:dyDescent="0.2">
      <c r="A98" s="2">
        <v>84</v>
      </c>
      <c r="B98" s="25">
        <f t="shared" si="9"/>
        <v>2461.5789786355981</v>
      </c>
      <c r="C98" s="32">
        <f t="shared" si="10"/>
        <v>8181884.8025082704</v>
      </c>
      <c r="D98" s="32">
        <f t="shared" si="16"/>
        <v>75030.827377062291</v>
      </c>
      <c r="E98" s="33">
        <f t="shared" si="11"/>
        <v>3.4155545257687915E-2</v>
      </c>
      <c r="F98" s="34">
        <f t="shared" si="12"/>
        <v>0.1</v>
      </c>
      <c r="G98" s="29">
        <v>0</v>
      </c>
      <c r="H98" s="35">
        <f t="shared" si="13"/>
        <v>2002.6923248378291</v>
      </c>
      <c r="I98" s="32">
        <f t="shared" si="14"/>
        <v>61211.64191158727</v>
      </c>
      <c r="J98" s="36">
        <f t="shared" si="15"/>
        <v>7849969.4254235113</v>
      </c>
      <c r="K98" s="36">
        <v>200779.62165281322</v>
      </c>
    </row>
    <row r="99" spans="1:11" x14ac:dyDescent="0.2">
      <c r="A99" s="2">
        <v>85</v>
      </c>
      <c r="B99" s="25">
        <f t="shared" si="9"/>
        <v>2454.6649541861038</v>
      </c>
      <c r="C99" s="32">
        <f t="shared" si="10"/>
        <v>8256703.6337159993</v>
      </c>
      <c r="D99" s="32">
        <f t="shared" si="16"/>
        <v>74818.831207728945</v>
      </c>
      <c r="E99" s="33">
        <f t="shared" si="11"/>
        <v>3.3752738565270946E-2</v>
      </c>
      <c r="F99" s="34">
        <f t="shared" si="12"/>
        <v>0.1</v>
      </c>
      <c r="G99" s="29">
        <v>0</v>
      </c>
      <c r="H99" s="35">
        <f t="shared" si="13"/>
        <v>1986.0725672996309</v>
      </c>
      <c r="I99" s="32">
        <f t="shared" si="14"/>
        <v>60703.664408268931</v>
      </c>
      <c r="J99" s="36">
        <f t="shared" si="15"/>
        <v>7910673.0898317806</v>
      </c>
      <c r="K99" s="36">
        <v>202598.93422154043</v>
      </c>
    </row>
    <row r="100" spans="1:11" x14ac:dyDescent="0.2">
      <c r="A100" s="2">
        <v>86</v>
      </c>
      <c r="B100" s="25">
        <f t="shared" si="9"/>
        <v>2447.850600433082</v>
      </c>
      <c r="C100" s="32">
        <f t="shared" si="10"/>
        <v>8331313.5428030416</v>
      </c>
      <c r="D100" s="32">
        <f t="shared" si="16"/>
        <v>74609.909087042324</v>
      </c>
      <c r="E100" s="33">
        <f t="shared" si="11"/>
        <v>3.3359322081546128E-2</v>
      </c>
      <c r="F100" s="34">
        <f t="shared" si="12"/>
        <v>0.1</v>
      </c>
      <c r="G100" s="29">
        <v>0</v>
      </c>
      <c r="H100" s="35">
        <f t="shared" si="13"/>
        <v>1969.5907322656549</v>
      </c>
      <c r="I100" s="32">
        <f t="shared" si="14"/>
        <v>60199.902461597485</v>
      </c>
      <c r="J100" s="36">
        <f t="shared" si="15"/>
        <v>7970872.9922933783</v>
      </c>
      <c r="K100" s="36">
        <v>204409.17293097606</v>
      </c>
    </row>
    <row r="101" spans="1:11" x14ac:dyDescent="0.2">
      <c r="A101" s="2">
        <v>87</v>
      </c>
      <c r="B101" s="25">
        <f t="shared" si="9"/>
        <v>2441.1333502799744</v>
      </c>
      <c r="C101" s="32">
        <f t="shared" si="10"/>
        <v>8405717.5241823532</v>
      </c>
      <c r="D101" s="32">
        <f t="shared" si="16"/>
        <v>74403.981379311532</v>
      </c>
      <c r="E101" s="33">
        <f t="shared" si="11"/>
        <v>3.2974971230047195E-2</v>
      </c>
      <c r="F101" s="34">
        <f t="shared" si="12"/>
        <v>0.1</v>
      </c>
      <c r="G101" s="29">
        <v>0</v>
      </c>
      <c r="H101" s="35">
        <f t="shared" si="13"/>
        <v>1953.2456751574002</v>
      </c>
      <c r="I101" s="32">
        <f t="shared" si="14"/>
        <v>59700.321087900113</v>
      </c>
      <c r="J101" s="36">
        <f t="shared" si="15"/>
        <v>8030573.3133812789</v>
      </c>
      <c r="K101" s="36">
        <v>206210.38303718218</v>
      </c>
    </row>
    <row r="102" spans="1:11" x14ac:dyDescent="0.2">
      <c r="A102" s="2">
        <v>88</v>
      </c>
      <c r="B102" s="25">
        <f t="shared" si="9"/>
        <v>2434.5107311970055</v>
      </c>
      <c r="C102" s="32">
        <f t="shared" si="10"/>
        <v>8479918.4955819417</v>
      </c>
      <c r="D102" s="32">
        <f t="shared" si="16"/>
        <v>74200.97139958851</v>
      </c>
      <c r="E102" s="33">
        <f t="shared" si="11"/>
        <v>3.2599376222903084E-2</v>
      </c>
      <c r="F102" s="34">
        <f t="shared" si="12"/>
        <v>0.1</v>
      </c>
      <c r="G102" s="29">
        <v>0</v>
      </c>
      <c r="H102" s="35">
        <f t="shared" si="13"/>
        <v>1937.0362608948878</v>
      </c>
      <c r="I102" s="32">
        <f t="shared" si="14"/>
        <v>59204.885593826475</v>
      </c>
      <c r="J102" s="36">
        <f t="shared" si="15"/>
        <v>8089778.1989751058</v>
      </c>
      <c r="K102" s="36">
        <v>208002.60957050527</v>
      </c>
    </row>
    <row r="103" spans="1:11" x14ac:dyDescent="0.2">
      <c r="A103" s="2">
        <v>89</v>
      </c>
      <c r="B103" s="25">
        <f t="shared" si="9"/>
        <v>2427.9803607130707</v>
      </c>
      <c r="C103" s="32">
        <f t="shared" si="10"/>
        <v>8553919.3008538689</v>
      </c>
      <c r="D103" s="32">
        <f t="shared" si="16"/>
        <v>74000.805271927267</v>
      </c>
      <c r="E103" s="33">
        <f t="shared" si="11"/>
        <v>3.2232241228073388E-2</v>
      </c>
      <c r="F103" s="34">
        <f t="shared" si="12"/>
        <v>0.1</v>
      </c>
      <c r="G103" s="29">
        <v>0</v>
      </c>
      <c r="H103" s="35">
        <f t="shared" si="13"/>
        <v>1920.9613638178353</v>
      </c>
      <c r="I103" s="32">
        <f t="shared" si="14"/>
        <v>58713.561573934559</v>
      </c>
      <c r="J103" s="36">
        <f t="shared" si="15"/>
        <v>8148491.7605490405</v>
      </c>
      <c r="K103" s="36">
        <v>209785.89733670198</v>
      </c>
    </row>
    <row r="104" spans="1:11" x14ac:dyDescent="0.2">
      <c r="A104" s="2">
        <v>90</v>
      </c>
      <c r="B104" s="25">
        <f t="shared" si="9"/>
        <v>2421.5399421702905</v>
      </c>
      <c r="C104" s="32">
        <f t="shared" si="10"/>
        <v>8627722.7126500979</v>
      </c>
      <c r="D104" s="32">
        <f t="shared" si="16"/>
        <v>73803.41179622896</v>
      </c>
      <c r="E104" s="33">
        <f t="shared" si="11"/>
        <v>3.1873283592169087E-2</v>
      </c>
      <c r="F104" s="34">
        <f t="shared" si="12"/>
        <v>0.1</v>
      </c>
      <c r="G104" s="29">
        <v>0</v>
      </c>
      <c r="H104" s="35">
        <f t="shared" si="13"/>
        <v>1905.0198676074854</v>
      </c>
      <c r="I104" s="32">
        <f t="shared" si="14"/>
        <v>58226.314908303</v>
      </c>
      <c r="J104" s="36">
        <f t="shared" si="15"/>
        <v>8206718.0754573438</v>
      </c>
      <c r="K104" s="36">
        <v>211560.29091805936</v>
      </c>
    </row>
    <row r="105" spans="1:11" x14ac:dyDescent="0.2">
      <c r="A105" s="2">
        <v>91</v>
      </c>
      <c r="B105" s="25">
        <f t="shared" si="9"/>
        <v>2415.187260723189</v>
      </c>
      <c r="C105" s="32">
        <f t="shared" si="10"/>
        <v>8701331.4349730592</v>
      </c>
      <c r="D105" s="32">
        <f t="shared" si="16"/>
        <v>73608.722322961316</v>
      </c>
      <c r="E105" s="33">
        <f t="shared" si="11"/>
        <v>3.152223311472626E-2</v>
      </c>
      <c r="F105" s="34">
        <f t="shared" si="12"/>
        <v>0.1</v>
      </c>
      <c r="G105" s="29">
        <v>0</v>
      </c>
      <c r="H105" s="35">
        <f t="shared" si="13"/>
        <v>1889.2106652090836</v>
      </c>
      <c r="I105" s="32">
        <f t="shared" si="14"/>
        <v>57743.111760162552</v>
      </c>
      <c r="J105" s="36">
        <f t="shared" si="15"/>
        <v>8264461.1872175066</v>
      </c>
      <c r="K105" s="36">
        <v>213325.83467450933</v>
      </c>
    </row>
    <row r="106" spans="1:11" x14ac:dyDescent="0.2">
      <c r="A106" s="2">
        <v>92</v>
      </c>
      <c r="B106" s="25">
        <f t="shared" si="9"/>
        <v>2408.9201795659087</v>
      </c>
      <c r="C106" s="32">
        <f t="shared" si="10"/>
        <v>8774748.1056077071</v>
      </c>
      <c r="D106" s="32">
        <f t="shared" si="16"/>
        <v>73416.670634647831</v>
      </c>
      <c r="E106" s="33">
        <f t="shared" si="11"/>
        <v>3.1178831369830594E-2</v>
      </c>
      <c r="F106" s="34">
        <f t="shared" si="12"/>
        <v>0.1</v>
      </c>
      <c r="G106" s="29">
        <v>0</v>
      </c>
      <c r="H106" s="35">
        <f t="shared" si="13"/>
        <v>1873.5326587549989</v>
      </c>
      <c r="I106" s="32">
        <f t="shared" si="14"/>
        <v>57263.918573544193</v>
      </c>
      <c r="J106" s="36">
        <f t="shared" si="15"/>
        <v>8321725.1057910509</v>
      </c>
      <c r="K106" s="36">
        <v>215082.57274473776</v>
      </c>
    </row>
    <row r="107" spans="1:11" x14ac:dyDescent="0.2">
      <c r="A107" s="2">
        <v>93</v>
      </c>
      <c r="B107" s="25">
        <f t="shared" si="9"/>
        <v>2402.7366363721362</v>
      </c>
      <c r="C107" s="32">
        <f t="shared" si="10"/>
        <v>8847975.2984423432</v>
      </c>
      <c r="D107" s="32">
        <f t="shared" si="16"/>
        <v>73227.192834636196</v>
      </c>
      <c r="E107" s="33">
        <f t="shared" si="11"/>
        <v>3.0842831071684493E-2</v>
      </c>
      <c r="F107" s="34">
        <f t="shared" si="12"/>
        <v>0.1</v>
      </c>
      <c r="G107" s="29">
        <v>0</v>
      </c>
      <c r="H107" s="35">
        <f t="shared" si="13"/>
        <v>1857.9847594884825</v>
      </c>
      <c r="I107" s="32">
        <f t="shared" si="14"/>
        <v>56788.702070951236</v>
      </c>
      <c r="J107" s="36">
        <f t="shared" si="15"/>
        <v>8378513.8078620024</v>
      </c>
      <c r="K107" s="36">
        <v>216830.54904728793</v>
      </c>
    </row>
    <row r="108" spans="1:11" x14ac:dyDescent="0.2">
      <c r="A108" s="2">
        <v>94</v>
      </c>
      <c r="B108" s="25">
        <f t="shared" si="9"/>
        <v>2396.6346399336262</v>
      </c>
      <c r="C108" s="32">
        <f t="shared" si="10"/>
        <v>8921015.5256836843</v>
      </c>
      <c r="D108" s="32">
        <f t="shared" si="16"/>
        <v>73040.227241341025</v>
      </c>
      <c r="E108" s="33">
        <f t="shared" si="11"/>
        <v>3.05139954806685E-2</v>
      </c>
      <c r="F108" s="34">
        <f t="shared" si="12"/>
        <v>0.1</v>
      </c>
      <c r="G108" s="29">
        <v>0</v>
      </c>
      <c r="H108" s="35">
        <f t="shared" si="13"/>
        <v>1842.5658876880591</v>
      </c>
      <c r="I108" s="32">
        <f t="shared" si="14"/>
        <v>56317.42925104648</v>
      </c>
      <c r="J108" s="36">
        <f t="shared" si="15"/>
        <v>8434831.2371130493</v>
      </c>
      <c r="K108" s="36">
        <v>218569.80728165843</v>
      </c>
    </row>
    <row r="109" spans="1:11" x14ac:dyDescent="0.2">
      <c r="A109" s="2">
        <v>95</v>
      </c>
      <c r="B109" s="25">
        <f t="shared" si="9"/>
        <v>2390.6122669842434</v>
      </c>
      <c r="C109" s="32">
        <f t="shared" si="10"/>
        <v>8993871.2399729975</v>
      </c>
      <c r="D109" s="32">
        <f t="shared" si="16"/>
        <v>72855.714289313182</v>
      </c>
      <c r="E109" s="33">
        <f t="shared" si="11"/>
        <v>3.0192097847122012E-2</v>
      </c>
      <c r="F109" s="34">
        <f t="shared" si="12"/>
        <v>0.1</v>
      </c>
      <c r="G109" s="29">
        <v>0</v>
      </c>
      <c r="H109" s="35">
        <f t="shared" si="13"/>
        <v>1827.2749725925462</v>
      </c>
      <c r="I109" s="32">
        <f t="shared" si="14"/>
        <v>55850.067386360868</v>
      </c>
      <c r="J109" s="36">
        <f t="shared" si="15"/>
        <v>8490681.3044994101</v>
      </c>
      <c r="K109" s="36">
        <v>220300.39092939571</v>
      </c>
    </row>
    <row r="110" spans="1:11" x14ac:dyDescent="0.2">
      <c r="A110" s="2">
        <v>96</v>
      </c>
      <c r="B110" s="25">
        <f t="shared" si="9"/>
        <v>2384.6676591974833</v>
      </c>
      <c r="C110" s="32">
        <f t="shared" si="10"/>
        <v>9066544.8364077322</v>
      </c>
      <c r="D110" s="32">
        <f t="shared" si="16"/>
        <v>72673.596434734762</v>
      </c>
      <c r="E110" s="33">
        <f t="shared" si="11"/>
        <v>2.987692088983928E-2</v>
      </c>
      <c r="F110" s="34">
        <f t="shared" si="12"/>
        <v>0.1</v>
      </c>
      <c r="G110" s="29">
        <v>0</v>
      </c>
      <c r="H110" s="35">
        <f t="shared" si="13"/>
        <v>1812.1109523266948</v>
      </c>
      <c r="I110" s="32">
        <f t="shared" si="14"/>
        <v>55386.584021022158</v>
      </c>
      <c r="J110" s="36">
        <f t="shared" si="15"/>
        <v>8546067.8885204326</v>
      </c>
      <c r="K110" s="36">
        <v>222022.34325518113</v>
      </c>
    </row>
    <row r="111" spans="1:11" x14ac:dyDescent="0.2">
      <c r="A111" s="2">
        <v>97</v>
      </c>
      <c r="B111" s="25">
        <f t="shared" si="9"/>
        <v>2378.7990203462859</v>
      </c>
      <c r="C111" s="32">
        <f t="shared" si="10"/>
        <v>9139038.6544747017</v>
      </c>
      <c r="D111" s="32">
        <f t="shared" si="16"/>
        <v>72493.818066969514</v>
      </c>
      <c r="E111" s="33">
        <f t="shared" si="11"/>
        <v>2.9568256306968112E-2</v>
      </c>
      <c r="F111" s="34">
        <f t="shared" si="12"/>
        <v>0.1</v>
      </c>
      <c r="G111" s="29">
        <v>0</v>
      </c>
      <c r="H111" s="35">
        <f t="shared" si="13"/>
        <v>1797.0727738274477</v>
      </c>
      <c r="I111" s="32">
        <f t="shared" si="14"/>
        <v>54926.946968500117</v>
      </c>
      <c r="J111" s="36">
        <f t="shared" si="15"/>
        <v>8600994.8354889322</v>
      </c>
      <c r="K111" s="36">
        <v>223735.70730791247</v>
      </c>
    </row>
    <row r="112" spans="1:11" x14ac:dyDescent="0.2">
      <c r="A112" s="2">
        <v>98</v>
      </c>
      <c r="B112" s="25">
        <f t="shared" si="9"/>
        <v>2373.0046136148085</v>
      </c>
      <c r="C112" s="32">
        <f t="shared" si="10"/>
        <v>9211354.979898788</v>
      </c>
      <c r="D112" s="32">
        <f t="shared" si="16"/>
        <v>72316.325424086303</v>
      </c>
      <c r="E112" s="33">
        <f t="shared" si="11"/>
        <v>2.9265904316898891E-2</v>
      </c>
      <c r="F112" s="34">
        <f t="shared" si="12"/>
        <v>0.1</v>
      </c>
      <c r="G112" s="29">
        <v>0</v>
      </c>
      <c r="H112" s="35">
        <f t="shared" si="13"/>
        <v>1782.1593927708102</v>
      </c>
      <c r="I112" s="32">
        <f t="shared" si="14"/>
        <v>54471.124309368432</v>
      </c>
      <c r="J112" s="36">
        <f t="shared" si="15"/>
        <v>8655465.9597983006</v>
      </c>
      <c r="K112" s="36">
        <v>225440.5259217803</v>
      </c>
    </row>
    <row r="113" spans="1:11" x14ac:dyDescent="0.2">
      <c r="A113" s="2">
        <v>99</v>
      </c>
      <c r="B113" s="25">
        <f t="shared" si="9"/>
        <v>2367.2827590525671</v>
      </c>
      <c r="C113" s="32">
        <f t="shared" si="10"/>
        <v>9283496.0464123096</v>
      </c>
      <c r="D113" s="32">
        <f t="shared" si="16"/>
        <v>72141.066513521597</v>
      </c>
      <c r="E113" s="33">
        <f t="shared" si="11"/>
        <v>2.8969673227056444E-2</v>
      </c>
      <c r="F113" s="34">
        <f t="shared" si="12"/>
        <v>0.1</v>
      </c>
      <c r="G113" s="29">
        <v>0</v>
      </c>
      <c r="H113" s="35">
        <f t="shared" si="13"/>
        <v>1767.3697734993268</v>
      </c>
      <c r="I113" s="32">
        <f t="shared" si="14"/>
        <v>54019.084389093077</v>
      </c>
      <c r="J113" s="36">
        <f t="shared" si="15"/>
        <v>8709485.044187393</v>
      </c>
      <c r="K113" s="36">
        <v>227136.84171733877</v>
      </c>
    </row>
    <row r="114" spans="1:11" x14ac:dyDescent="0.2">
      <c r="A114" s="2">
        <v>100</v>
      </c>
      <c r="B114" s="25">
        <f t="shared" si="9"/>
        <v>2361.6318311620721</v>
      </c>
      <c r="C114" s="32">
        <f t="shared" si="10"/>
        <v>9355464.0374486931</v>
      </c>
      <c r="D114" s="32">
        <f t="shared" si="16"/>
        <v>71967.991036383435</v>
      </c>
      <c r="E114" s="33">
        <f t="shared" si="11"/>
        <v>2.867937902855023E-2</v>
      </c>
      <c r="F114" s="34">
        <f t="shared" si="12"/>
        <v>0.1</v>
      </c>
      <c r="G114" s="29">
        <v>0</v>
      </c>
      <c r="H114" s="35">
        <f t="shared" si="13"/>
        <v>1752.7028889501598</v>
      </c>
      <c r="I114" s="32">
        <f t="shared" si="14"/>
        <v>53570.795815832396</v>
      </c>
      <c r="J114" s="36">
        <f t="shared" si="15"/>
        <v>8763055.840003226</v>
      </c>
      <c r="K114" s="36">
        <v>228824.69710257108</v>
      </c>
    </row>
    <row r="115" spans="1:11" x14ac:dyDescent="0.2">
      <c r="A115" s="2">
        <v>101</v>
      </c>
      <c r="B115" s="25">
        <f t="shared" si="9"/>
        <v>2356.0502566116843</v>
      </c>
      <c r="C115" s="32">
        <f t="shared" si="10"/>
        <v>9427261.0877648108</v>
      </c>
      <c r="D115" s="32">
        <f t="shared" si="16"/>
        <v>71797.050316117704</v>
      </c>
      <c r="E115" s="33">
        <f t="shared" si="11"/>
        <v>2.8394845015056201E-2</v>
      </c>
      <c r="F115" s="34">
        <f t="shared" si="12"/>
        <v>0.1</v>
      </c>
      <c r="G115" s="29">
        <v>0</v>
      </c>
      <c r="H115" s="35">
        <f t="shared" si="13"/>
        <v>1738.1577205837657</v>
      </c>
      <c r="I115" s="32">
        <f t="shared" si="14"/>
        <v>53126.227458254587</v>
      </c>
      <c r="J115" s="36">
        <f t="shared" si="15"/>
        <v>8816182.0674614813</v>
      </c>
      <c r="K115" s="36">
        <v>230504.13427394981</v>
      </c>
    </row>
    <row r="116" spans="1:11" x14ac:dyDescent="0.2">
      <c r="A116" s="2">
        <v>102</v>
      </c>
      <c r="B116" s="25">
        <f t="shared" si="9"/>
        <v>2350.5365120660413</v>
      </c>
      <c r="C116" s="32">
        <f t="shared" si="10"/>
        <v>9498889.2849956453</v>
      </c>
      <c r="D116" s="32">
        <f t="shared" si="16"/>
        <v>71628.197230834514</v>
      </c>
      <c r="E116" s="33">
        <f t="shared" si="11"/>
        <v>2.8115901424084731E-2</v>
      </c>
      <c r="F116" s="34">
        <f t="shared" si="12"/>
        <v>0.1</v>
      </c>
      <c r="G116" s="29">
        <v>0</v>
      </c>
      <c r="H116" s="35">
        <f t="shared" si="13"/>
        <v>1723.7332583131627</v>
      </c>
      <c r="I116" s="32">
        <f t="shared" si="14"/>
        <v>52685.348443377618</v>
      </c>
      <c r="J116" s="36">
        <f t="shared" si="15"/>
        <v>8868867.4159048591</v>
      </c>
      <c r="K116" s="36">
        <v>232175.19521749171</v>
      </c>
    </row>
    <row r="117" spans="1:11" x14ac:dyDescent="0.2">
      <c r="A117" s="2">
        <v>103</v>
      </c>
      <c r="B117" s="25">
        <f t="shared" si="9"/>
        <v>2345.0891221269208</v>
      </c>
      <c r="C117" s="32">
        <f t="shared" si="10"/>
        <v>9570350.6711440701</v>
      </c>
      <c r="D117" s="32">
        <f t="shared" si="16"/>
        <v>71461.386148424819</v>
      </c>
      <c r="E117" s="33">
        <f t="shared" si="11"/>
        <v>2.7842385099226583E-2</v>
      </c>
      <c r="F117" s="34">
        <f t="shared" si="12"/>
        <v>0.1</v>
      </c>
      <c r="G117" s="29">
        <v>0</v>
      </c>
      <c r="H117" s="35">
        <f t="shared" si="13"/>
        <v>1709.4285004337848</v>
      </c>
      <c r="I117" s="32">
        <f t="shared" si="14"/>
        <v>52248.128154427424</v>
      </c>
      <c r="J117" s="36">
        <f t="shared" si="15"/>
        <v>8921115.5440592859</v>
      </c>
      <c r="K117" s="36">
        <v>233837.92170980742</v>
      </c>
    </row>
    <row r="118" spans="1:11" x14ac:dyDescent="0.2">
      <c r="A118" s="2">
        <v>104</v>
      </c>
      <c r="B118" s="25">
        <f t="shared" si="9"/>
        <v>2339.7066573779139</v>
      </c>
      <c r="C118" s="32">
        <f t="shared" si="10"/>
        <v>9641647.244010346</v>
      </c>
      <c r="D118" s="32">
        <f t="shared" si="16"/>
        <v>71296.572866275907</v>
      </c>
      <c r="E118" s="33">
        <f t="shared" si="11"/>
        <v>2.7574139171894024E-2</v>
      </c>
      <c r="F118" s="34">
        <f t="shared" si="12"/>
        <v>0.1</v>
      </c>
      <c r="G118" s="29">
        <v>0</v>
      </c>
      <c r="H118" s="35">
        <f t="shared" si="13"/>
        <v>1695.2424535539199</v>
      </c>
      <c r="I118" s="32">
        <f t="shared" si="14"/>
        <v>51814.536228706871</v>
      </c>
      <c r="J118" s="36">
        <f t="shared" si="15"/>
        <v>8972930.080287993</v>
      </c>
      <c r="K118" s="36">
        <v>235492.3553191458</v>
      </c>
    </row>
    <row r="119" spans="1:11" x14ac:dyDescent="0.2">
      <c r="A119" s="2">
        <v>105</v>
      </c>
      <c r="B119" s="25">
        <f t="shared" si="9"/>
        <v>2334.3877325267272</v>
      </c>
      <c r="C119" s="32">
        <f t="shared" si="10"/>
        <v>9712780.9585628565</v>
      </c>
      <c r="D119" s="32">
        <f t="shared" si="16"/>
        <v>71133.71455251053</v>
      </c>
      <c r="E119" s="33">
        <f t="shared" si="11"/>
        <v>2.7311012761347141E-2</v>
      </c>
      <c r="F119" s="34">
        <f t="shared" si="12"/>
        <v>0.1</v>
      </c>
      <c r="G119" s="29">
        <v>0</v>
      </c>
      <c r="H119" s="35">
        <f t="shared" si="13"/>
        <v>1681.1741325257219</v>
      </c>
      <c r="I119" s="32">
        <f t="shared" si="14"/>
        <v>51384.542555492983</v>
      </c>
      <c r="J119" s="36">
        <f t="shared" si="15"/>
        <v>9024314.6228434853</v>
      </c>
      <c r="K119" s="36">
        <v>237138.53740643329</v>
      </c>
    </row>
    <row r="120" spans="1:11" x14ac:dyDescent="0.2">
      <c r="A120" s="2">
        <v>106</v>
      </c>
      <c r="B120" s="25">
        <f t="shared" si="9"/>
        <v>2329.1310046393792</v>
      </c>
      <c r="C120" s="32">
        <f t="shared" si="10"/>
        <v>9783753.728254199</v>
      </c>
      <c r="D120" s="32">
        <f t="shared" si="16"/>
        <v>70972.769691342488</v>
      </c>
      <c r="E120" s="33">
        <f t="shared" si="11"/>
        <v>2.7052860691623055E-2</v>
      </c>
      <c r="F120" s="34">
        <f t="shared" si="12"/>
        <v>0.1</v>
      </c>
      <c r="G120" s="29">
        <v>0</v>
      </c>
      <c r="H120" s="35">
        <f t="shared" si="13"/>
        <v>1667.2225603767995</v>
      </c>
      <c r="I120" s="32">
        <f t="shared" si="14"/>
        <v>50958.117273939148</v>
      </c>
      <c r="J120" s="36">
        <f t="shared" si="15"/>
        <v>9075272.7401174251</v>
      </c>
      <c r="K120" s="36">
        <v>238776.50912630782</v>
      </c>
    </row>
    <row r="121" spans="1:11" x14ac:dyDescent="0.2">
      <c r="A121" s="2">
        <v>107</v>
      </c>
      <c r="B121" s="25">
        <f t="shared" si="9"/>
        <v>2323.935171460907</v>
      </c>
      <c r="C121" s="32">
        <f t="shared" si="10"/>
        <v>9854567.4262846075</v>
      </c>
      <c r="D121" s="32">
        <f t="shared" si="16"/>
        <v>70813.698030408472</v>
      </c>
      <c r="E121" s="33">
        <f t="shared" si="11"/>
        <v>2.6799543224505562E-2</v>
      </c>
      <c r="F121" s="34">
        <f t="shared" si="12"/>
        <v>0.1</v>
      </c>
      <c r="G121" s="29">
        <v>0</v>
      </c>
      <c r="H121" s="35">
        <f t="shared" si="13"/>
        <v>1653.3867682423686</v>
      </c>
      <c r="I121" s="32">
        <f t="shared" si="14"/>
        <v>50535.230771008872</v>
      </c>
      <c r="J121" s="36">
        <f t="shared" si="15"/>
        <v>9125807.970888434</v>
      </c>
      <c r="K121" s="36">
        <v>240406.31142814766</v>
      </c>
    </row>
    <row r="122" spans="1:11" x14ac:dyDescent="0.2">
      <c r="A122" s="2">
        <v>108</v>
      </c>
      <c r="B122" s="25">
        <f t="shared" si="9"/>
        <v>2318.798969817602</v>
      </c>
      <c r="C122" s="32">
        <f t="shared" si="10"/>
        <v>9925223.8868157994</v>
      </c>
      <c r="D122" s="32">
        <f t="shared" si="16"/>
        <v>70656.4605311919</v>
      </c>
      <c r="E122" s="33">
        <f t="shared" si="11"/>
        <v>2.6550925807243497E-2</v>
      </c>
      <c r="F122" s="34">
        <f t="shared" si="12"/>
        <v>0.1</v>
      </c>
      <c r="G122" s="29">
        <v>0</v>
      </c>
      <c r="H122" s="35">
        <f t="shared" si="13"/>
        <v>1639.6657952979706</v>
      </c>
      <c r="I122" s="32">
        <f t="shared" si="14"/>
        <v>50115.853679413696</v>
      </c>
      <c r="J122" s="36">
        <f t="shared" si="15"/>
        <v>9175923.824567847</v>
      </c>
      <c r="K122" s="36">
        <v>242027.98505709524</v>
      </c>
    </row>
    <row r="123" spans="1:11" x14ac:dyDescent="0.2">
      <c r="A123" s="2">
        <v>109</v>
      </c>
      <c r="B123" s="25">
        <f t="shared" si="9"/>
        <v>2313.7211740960934</v>
      </c>
      <c r="C123" s="32">
        <f t="shared" si="10"/>
        <v>9995724.9061368369</v>
      </c>
      <c r="D123" s="32">
        <f t="shared" si="16"/>
        <v>70501.019321037456</v>
      </c>
      <c r="E123" s="33">
        <f t="shared" si="11"/>
        <v>2.6306878834241102E-2</v>
      </c>
      <c r="F123" s="34">
        <f t="shared" si="12"/>
        <v>0.1</v>
      </c>
      <c r="G123" s="29">
        <v>0</v>
      </c>
      <c r="H123" s="35">
        <f t="shared" si="13"/>
        <v>1626.0586886927481</v>
      </c>
      <c r="I123" s="32">
        <f t="shared" si="14"/>
        <v>49699.956875575175</v>
      </c>
      <c r="J123" s="36">
        <f t="shared" si="15"/>
        <v>9225623.7814434227</v>
      </c>
      <c r="K123" s="36">
        <v>243641.57055507577</v>
      </c>
    </row>
    <row r="124" spans="1:11" x14ac:dyDescent="0.2">
      <c r="A124" s="2">
        <v>110</v>
      </c>
      <c r="B124" s="25">
        <f t="shared" si="9"/>
        <v>2308.700594794916</v>
      </c>
      <c r="C124" s="32">
        <f t="shared" si="10"/>
        <v>10066072.24378542</v>
      </c>
      <c r="D124" s="32">
        <f t="shared" si="16"/>
        <v>70347.337648583576</v>
      </c>
      <c r="E124" s="33">
        <f t="shared" si="11"/>
        <v>2.6067277421783469E-2</v>
      </c>
      <c r="F124" s="34">
        <f t="shared" si="12"/>
        <v>0.1</v>
      </c>
      <c r="G124" s="29">
        <v>0</v>
      </c>
      <c r="H124" s="35">
        <f t="shared" si="13"/>
        <v>1612.5645034832739</v>
      </c>
      <c r="I124" s="32">
        <f t="shared" si="14"/>
        <v>49287.511477604348</v>
      </c>
      <c r="J124" s="36">
        <f t="shared" si="15"/>
        <v>9274911.2929210272</v>
      </c>
      <c r="K124" s="36">
        <v>245247.10826181073</v>
      </c>
    </row>
    <row r="125" spans="1:11" x14ac:dyDescent="0.2">
      <c r="A125" s="2">
        <v>111</v>
      </c>
      <c r="B125" s="25">
        <f t="shared" si="9"/>
        <v>2303.7360771445015</v>
      </c>
      <c r="C125" s="32">
        <f t="shared" si="10"/>
        <v>10136267.623625835</v>
      </c>
      <c r="D125" s="32">
        <f t="shared" si="16"/>
        <v>70195.379840414971</v>
      </c>
      <c r="E125" s="33">
        <f t="shared" si="11"/>
        <v>2.5832001194878482E-2</v>
      </c>
      <c r="F125" s="34">
        <f t="shared" si="12"/>
        <v>0.1</v>
      </c>
      <c r="G125" s="29">
        <v>0</v>
      </c>
      <c r="H125" s="35">
        <f t="shared" si="13"/>
        <v>1599.18230256793</v>
      </c>
      <c r="I125" s="32">
        <f t="shared" si="14"/>
        <v>48878.488843293599</v>
      </c>
      <c r="J125" s="36">
        <f t="shared" si="15"/>
        <v>9323789.781764321</v>
      </c>
      <c r="K125" s="36">
        <v>246844.63831582645</v>
      </c>
    </row>
    <row r="126" spans="1:11" x14ac:dyDescent="0.2">
      <c r="A126" s="2">
        <v>112</v>
      </c>
      <c r="B126" s="25">
        <f t="shared" si="9"/>
        <v>2298.8264997917499</v>
      </c>
      <c r="C126" s="32">
        <f t="shared" si="10"/>
        <v>10206312.734885838</v>
      </c>
      <c r="D126" s="32">
        <f t="shared" si="16"/>
        <v>70045.111260002479</v>
      </c>
      <c r="E126" s="33">
        <f t="shared" si="11"/>
        <v>2.5600934085678734E-2</v>
      </c>
      <c r="F126" s="34">
        <f t="shared" si="12"/>
        <v>0.1</v>
      </c>
      <c r="G126" s="29">
        <v>0</v>
      </c>
      <c r="H126" s="35">
        <f t="shared" si="13"/>
        <v>1585.9111566218303</v>
      </c>
      <c r="I126" s="32">
        <f t="shared" si="14"/>
        <v>48472.860568129341</v>
      </c>
      <c r="J126" s="36">
        <f t="shared" si="15"/>
        <v>9372262.6423324496</v>
      </c>
      <c r="K126" s="36">
        <v>248434.20065545742</v>
      </c>
    </row>
    <row r="127" spans="1:11" x14ac:dyDescent="0.2">
      <c r="A127" s="2">
        <v>113</v>
      </c>
      <c r="B127" s="25">
        <f t="shared" si="9"/>
        <v>2293.9707735456464</v>
      </c>
      <c r="C127" s="32">
        <f t="shared" si="10"/>
        <v>10276209.233154535</v>
      </c>
      <c r="D127" s="32">
        <f t="shared" si="16"/>
        <v>69896.498268697411</v>
      </c>
      <c r="E127" s="33">
        <f t="shared" si="11"/>
        <v>2.5373964142478736E-2</v>
      </c>
      <c r="F127" s="34">
        <f t="shared" si="12"/>
        <v>0.1</v>
      </c>
      <c r="G127" s="29">
        <v>0</v>
      </c>
      <c r="H127" s="35">
        <f t="shared" si="13"/>
        <v>1572.750144032284</v>
      </c>
      <c r="I127" s="32">
        <f t="shared" si="14"/>
        <v>48070.598483317925</v>
      </c>
      <c r="J127" s="36">
        <f t="shared" si="15"/>
        <v>9420333.240815768</v>
      </c>
      <c r="K127" s="36">
        <v>250015.83501984496</v>
      </c>
    </row>
    <row r="128" spans="1:11" x14ac:dyDescent="0.2">
      <c r="A128" s="2">
        <v>114</v>
      </c>
      <c r="B128" s="25">
        <f t="shared" si="9"/>
        <v>2289.1678401805534</v>
      </c>
      <c r="C128" s="32">
        <f t="shared" si="10"/>
        <v>10345958.741343096</v>
      </c>
      <c r="D128" s="32">
        <f t="shared" si="16"/>
        <v>69749.508188560605</v>
      </c>
      <c r="E128" s="33">
        <f t="shared" si="11"/>
        <v>2.5150983348885242E-2</v>
      </c>
      <c r="F128" s="34">
        <f t="shared" si="12"/>
        <v>0.1</v>
      </c>
      <c r="G128" s="29">
        <v>0</v>
      </c>
      <c r="H128" s="35">
        <f t="shared" si="13"/>
        <v>1559.6983508347944</v>
      </c>
      <c r="I128" s="32">
        <f t="shared" si="14"/>
        <v>47671.67465383072</v>
      </c>
      <c r="J128" s="36">
        <f t="shared" si="15"/>
        <v>9468004.915469598</v>
      </c>
      <c r="K128" s="36">
        <v>251589.58094993056</v>
      </c>
    </row>
    <row r="129" spans="1:11" x14ac:dyDescent="0.2">
      <c r="A129" s="2">
        <v>115</v>
      </c>
      <c r="B129" s="25">
        <f t="shared" si="9"/>
        <v>2284.4166712940614</v>
      </c>
      <c r="C129" s="32">
        <f t="shared" si="10"/>
        <v>10415562.850609582</v>
      </c>
      <c r="D129" s="32">
        <f t="shared" si="16"/>
        <v>69604.109266486019</v>
      </c>
      <c r="E129" s="33">
        <f t="shared" si="11"/>
        <v>2.493188745240912E-2</v>
      </c>
      <c r="F129" s="34">
        <f t="shared" si="12"/>
        <v>0.1</v>
      </c>
      <c r="G129" s="29">
        <v>0</v>
      </c>
      <c r="H129" s="35">
        <f t="shared" si="13"/>
        <v>1546.7548706495886</v>
      </c>
      <c r="I129" s="32">
        <f t="shared" si="14"/>
        <v>47276.06137646408</v>
      </c>
      <c r="J129" s="36">
        <f t="shared" si="15"/>
        <v>9515280.9768460616</v>
      </c>
      <c r="K129" s="36">
        <v>253155.47778944444</v>
      </c>
    </row>
    <row r="130" spans="1:11" x14ac:dyDescent="0.2">
      <c r="A130" s="2">
        <v>116</v>
      </c>
      <c r="B130" s="25">
        <f t="shared" si="9"/>
        <v>2279.7162672164586</v>
      </c>
      <c r="C130" s="32">
        <f t="shared" si="10"/>
        <v>10485023.121250059</v>
      </c>
      <c r="D130" s="32">
        <f t="shared" si="16"/>
        <v>69460.270640477538</v>
      </c>
      <c r="E130" s="33">
        <f t="shared" si="11"/>
        <v>2.4716575801909037E-2</v>
      </c>
      <c r="F130" s="34">
        <f t="shared" si="12"/>
        <v>0.1</v>
      </c>
      <c r="G130" s="29">
        <v>0</v>
      </c>
      <c r="H130" s="35">
        <f t="shared" si="13"/>
        <v>1533.9188046186744</v>
      </c>
      <c r="I130" s="32">
        <f t="shared" si="14"/>
        <v>46883.731177914313</v>
      </c>
      <c r="J130" s="36">
        <f t="shared" si="15"/>
        <v>9562164.7080239765</v>
      </c>
      <c r="K130" s="36">
        <v>254713.56468588911</v>
      </c>
    </row>
    <row r="131" spans="1:11" x14ac:dyDescent="0.2">
      <c r="A131" s="2">
        <v>117</v>
      </c>
      <c r="B131" s="25">
        <f t="shared" si="9"/>
        <v>2275.0656559690624</v>
      </c>
      <c r="C131" s="32">
        <f t="shared" si="10"/>
        <v>10554341.083557114</v>
      </c>
      <c r="D131" s="32">
        <f t="shared" si="16"/>
        <v>69317.962307054549</v>
      </c>
      <c r="E131" s="33">
        <f t="shared" si="11"/>
        <v>2.4504951193439019E-2</v>
      </c>
      <c r="F131" s="34">
        <f t="shared" si="12"/>
        <v>0.1</v>
      </c>
      <c r="G131" s="29">
        <v>0</v>
      </c>
      <c r="H131" s="35">
        <f t="shared" si="13"/>
        <v>1521.1892613434188</v>
      </c>
      <c r="I131" s="32">
        <f t="shared" si="14"/>
        <v>46494.656812870846</v>
      </c>
      <c r="J131" s="36">
        <f t="shared" si="15"/>
        <v>9608659.3648368474</v>
      </c>
      <c r="K131" s="36">
        <v>256263.88059151816</v>
      </c>
    </row>
    <row r="132" spans="1:11" x14ac:dyDescent="0.2">
      <c r="A132" s="2">
        <v>118</v>
      </c>
      <c r="B132" s="25">
        <f t="shared" si="9"/>
        <v>2270.4638922688291</v>
      </c>
      <c r="C132" s="32">
        <f t="shared" si="10"/>
        <v>10623518.238647522</v>
      </c>
      <c r="D132" s="32">
        <f t="shared" si="16"/>
        <v>69177.1550904084</v>
      </c>
      <c r="E132" s="33">
        <f t="shared" si="11"/>
        <v>2.4296919723919994E-2</v>
      </c>
      <c r="F132" s="34">
        <f t="shared" si="12"/>
        <v>0.1</v>
      </c>
      <c r="G132" s="29">
        <v>0</v>
      </c>
      <c r="H132" s="35">
        <f t="shared" si="13"/>
        <v>1508.5653568226453</v>
      </c>
      <c r="I132" s="32">
        <f t="shared" si="14"/>
        <v>46108.811262125288</v>
      </c>
      <c r="J132" s="36">
        <f t="shared" si="15"/>
        <v>9654768.1760989726</v>
      </c>
      <c r="K132" s="36">
        <v>257806.46426430997</v>
      </c>
    </row>
    <row r="133" spans="1:11" x14ac:dyDescent="0.2">
      <c r="A133" s="2">
        <v>119</v>
      </c>
      <c r="B133" s="25">
        <f t="shared" si="9"/>
        <v>2265.9100565768185</v>
      </c>
      <c r="C133" s="32">
        <f t="shared" si="10"/>
        <v>10692556.059260136</v>
      </c>
      <c r="D133" s="32">
        <f t="shared" si="16"/>
        <v>69037.820612613112</v>
      </c>
      <c r="E133" s="33">
        <f t="shared" si="11"/>
        <v>2.40923906521813E-2</v>
      </c>
      <c r="F133" s="34">
        <f t="shared" si="12"/>
        <v>0.1</v>
      </c>
      <c r="G133" s="29">
        <v>0</v>
      </c>
      <c r="H133" s="35">
        <f t="shared" si="13"/>
        <v>1496.0462143912446</v>
      </c>
      <c r="I133" s="32">
        <f t="shared" si="14"/>
        <v>45726.167730691144</v>
      </c>
      <c r="J133" s="36">
        <f t="shared" si="15"/>
        <v>9700494.3438296635</v>
      </c>
      <c r="K133" s="36">
        <v>259341.35426893667</v>
      </c>
    </row>
    <row r="134" spans="1:11" x14ac:dyDescent="0.2">
      <c r="A134" s="2">
        <v>120</v>
      </c>
      <c r="B134" s="25">
        <f t="shared" si="9"/>
        <v>2261.4032541882202</v>
      </c>
      <c r="C134" s="32">
        <f t="shared" si="10"/>
        <v>10761455.990525614</v>
      </c>
      <c r="D134" s="32">
        <f t="shared" si="16"/>
        <v>68899.931265478954</v>
      </c>
      <c r="E134" s="33">
        <f t="shared" si="11"/>
        <v>2.3891276267021026E-2</v>
      </c>
      <c r="F134" s="34">
        <f t="shared" si="12"/>
        <v>0.1</v>
      </c>
      <c r="G134" s="29">
        <v>0</v>
      </c>
      <c r="H134" s="35">
        <f t="shared" si="13"/>
        <v>1483.6309646592942</v>
      </c>
      <c r="I134" s="32">
        <f t="shared" si="14"/>
        <v>45346.699645948567</v>
      </c>
      <c r="J134" s="36">
        <f t="shared" si="15"/>
        <v>9745841.0434756111</v>
      </c>
      <c r="K134" s="36">
        <v>260868.58897772836</v>
      </c>
    </row>
    <row r="135" spans="1:11" x14ac:dyDescent="0.2">
      <c r="A135" s="2">
        <v>121</v>
      </c>
      <c r="B135" s="25">
        <f t="shared" si="9"/>
        <v>2256.9426143618157</v>
      </c>
      <c r="C135" s="32">
        <f t="shared" si="10"/>
        <v>10830219.450708693</v>
      </c>
      <c r="D135" s="32">
        <f t="shared" si="16"/>
        <v>68763.460183078423</v>
      </c>
      <c r="E135" s="33">
        <f t="shared" si="11"/>
        <v>2.3693491761735335E-2</v>
      </c>
      <c r="F135" s="34">
        <f t="shared" si="12"/>
        <v>0.1</v>
      </c>
      <c r="G135" s="29">
        <v>0</v>
      </c>
      <c r="H135" s="35">
        <f t="shared" si="13"/>
        <v>1471.3187454516847</v>
      </c>
      <c r="I135" s="32">
        <f t="shared" si="14"/>
        <v>44970.380655794019</v>
      </c>
      <c r="J135" s="36">
        <f t="shared" si="15"/>
        <v>9790811.4241314046</v>
      </c>
      <c r="K135" s="36">
        <v>262388.2065716323</v>
      </c>
    </row>
    <row r="136" spans="1:11" x14ac:dyDescent="0.2">
      <c r="A136" s="2">
        <v>122</v>
      </c>
      <c r="B136" s="25">
        <f t="shared" si="9"/>
        <v>2252.5272894868303</v>
      </c>
      <c r="C136" s="32">
        <f t="shared" si="10"/>
        <v>10898847.831925264</v>
      </c>
      <c r="D136" s="32">
        <f t="shared" si="16"/>
        <v>68628.381216570735</v>
      </c>
      <c r="E136" s="33">
        <f t="shared" si="11"/>
        <v>2.3498955114957067E-2</v>
      </c>
      <c r="F136" s="34">
        <f t="shared" si="12"/>
        <v>0.1</v>
      </c>
      <c r="G136" s="29">
        <v>0</v>
      </c>
      <c r="H136" s="35">
        <f t="shared" si="13"/>
        <v>1459.108701748245</v>
      </c>
      <c r="I136" s="32">
        <f t="shared" si="14"/>
        <v>44597.184626813229</v>
      </c>
      <c r="J136" s="36">
        <f t="shared" si="15"/>
        <v>9835408.6087582186</v>
      </c>
      <c r="K136" s="36">
        <v>263900.24504116748</v>
      </c>
    </row>
    <row r="137" spans="1:11" x14ac:dyDescent="0.2">
      <c r="A137" s="2">
        <v>123</v>
      </c>
      <c r="B137" s="25">
        <f t="shared" si="9"/>
        <v>2248.1564542853148</v>
      </c>
      <c r="C137" s="32">
        <f t="shared" si="10"/>
        <v>10967342.500833716</v>
      </c>
      <c r="D137" s="32">
        <f t="shared" si="16"/>
        <v>68494.668908452615</v>
      </c>
      <c r="E137" s="33">
        <f t="shared" si="11"/>
        <v>2.3307586977133959E-2</v>
      </c>
      <c r="F137" s="34">
        <f t="shared" si="12"/>
        <v>0.1</v>
      </c>
      <c r="G137" s="29">
        <v>0</v>
      </c>
      <c r="H137" s="35">
        <f t="shared" si="13"/>
        <v>1446.9999856243667</v>
      </c>
      <c r="I137" s="32">
        <f t="shared" si="14"/>
        <v>44227.085642465732</v>
      </c>
      <c r="J137" s="36">
        <f t="shared" si="15"/>
        <v>9879635.6944006849</v>
      </c>
      <c r="K137" s="36">
        <v>265404.74218737439</v>
      </c>
    </row>
    <row r="138" spans="1:11" x14ac:dyDescent="0.2">
      <c r="A138" s="2">
        <v>124</v>
      </c>
      <c r="B138" s="25">
        <f t="shared" si="9"/>
        <v>2243.8293050482289</v>
      </c>
      <c r="C138" s="32">
        <f t="shared" si="10"/>
        <v>11035704.799303336</v>
      </c>
      <c r="D138" s="32">
        <f t="shared" si="16"/>
        <v>68362.298469619825</v>
      </c>
      <c r="E138" s="33">
        <f t="shared" si="11"/>
        <v>2.3119310562705993E-2</v>
      </c>
      <c r="F138" s="34">
        <f t="shared" si="12"/>
        <v>0.1</v>
      </c>
      <c r="G138" s="29">
        <v>0</v>
      </c>
      <c r="H138" s="35">
        <f t="shared" si="13"/>
        <v>1434.9917561921193</v>
      </c>
      <c r="I138" s="32">
        <f t="shared" si="14"/>
        <v>43860.058001283593</v>
      </c>
      <c r="J138" s="36">
        <f t="shared" si="15"/>
        <v>9923495.7524019685</v>
      </c>
      <c r="K138" s="36">
        <v>266901.73562276008</v>
      </c>
    </row>
    <row r="139" spans="1:11" x14ac:dyDescent="0.2">
      <c r="A139" s="2">
        <v>125</v>
      </c>
      <c r="B139" s="25">
        <f t="shared" si="9"/>
        <v>2239.54505890357</v>
      </c>
      <c r="C139" s="32">
        <f t="shared" si="10"/>
        <v>11103936.045059355</v>
      </c>
      <c r="D139" s="32">
        <f t="shared" si="16"/>
        <v>68231.245756018907</v>
      </c>
      <c r="E139" s="33">
        <f t="shared" si="11"/>
        <v>2.2934051547333932E-2</v>
      </c>
      <c r="F139" s="34">
        <f t="shared" si="12"/>
        <v>0.1</v>
      </c>
      <c r="G139" s="29">
        <v>0</v>
      </c>
      <c r="H139" s="35">
        <f t="shared" si="13"/>
        <v>1423.0831795418555</v>
      </c>
      <c r="I139" s="32">
        <f t="shared" si="14"/>
        <v>43496.076215088309</v>
      </c>
      <c r="J139" s="36">
        <f t="shared" si="15"/>
        <v>9966991.8286170568</v>
      </c>
      <c r="K139" s="36">
        <v>268391.26277223835</v>
      </c>
    </row>
    <row r="140" spans="1:11" x14ac:dyDescent="0.2">
      <c r="A140" s="2">
        <v>126</v>
      </c>
      <c r="B140" s="25">
        <f t="shared" si="9"/>
        <v>2235.3029531149555</v>
      </c>
      <c r="C140" s="32">
        <f t="shared" si="10"/>
        <v>11172037.532306552</v>
      </c>
      <c r="D140" s="32">
        <f t="shared" si="16"/>
        <v>68101.487247196957</v>
      </c>
      <c r="E140" s="33">
        <f t="shared" si="11"/>
        <v>2.2751737970045195E-2</v>
      </c>
      <c r="F140" s="34">
        <f t="shared" si="12"/>
        <v>0.1</v>
      </c>
      <c r="G140" s="29">
        <v>0</v>
      </c>
      <c r="H140" s="35">
        <f t="shared" si="13"/>
        <v>1411.2734286842997</v>
      </c>
      <c r="I140" s="32">
        <f t="shared" si="14"/>
        <v>43135.115007222761</v>
      </c>
      <c r="J140" s="36">
        <f t="shared" si="15"/>
        <v>10010126.94362428</v>
      </c>
      <c r="K140" s="36">
        <v>269873.36087406555</v>
      </c>
    </row>
    <row r="141" spans="1:11" x14ac:dyDescent="0.2">
      <c r="A141" s="2">
        <v>127</v>
      </c>
      <c r="B141" s="25">
        <f t="shared" si="9"/>
        <v>2231.1022444091445</v>
      </c>
      <c r="C141" s="32">
        <f t="shared" si="10"/>
        <v>11240010.532331783</v>
      </c>
      <c r="D141" s="32">
        <f t="shared" si="16"/>
        <v>67973.000025231391</v>
      </c>
      <c r="E141" s="33">
        <f t="shared" si="11"/>
        <v>2.2572300140100667E-2</v>
      </c>
      <c r="F141" s="34">
        <f t="shared" si="12"/>
        <v>0.1</v>
      </c>
      <c r="G141" s="29">
        <v>0</v>
      </c>
      <c r="H141" s="35">
        <f t="shared" si="13"/>
        <v>1399.5616834931186</v>
      </c>
      <c r="I141" s="32">
        <f t="shared" si="14"/>
        <v>42777.149310788896</v>
      </c>
      <c r="J141" s="36">
        <f t="shared" si="15"/>
        <v>10052904.092935069</v>
      </c>
      <c r="K141" s="36">
        <v>271348.06698077137</v>
      </c>
    </row>
    <row r="142" spans="1:11" x14ac:dyDescent="0.2">
      <c r="A142" s="2">
        <v>128</v>
      </c>
      <c r="B142" s="25">
        <f t="shared" si="9"/>
        <v>2226.9422083311115</v>
      </c>
      <c r="C142" s="32">
        <f t="shared" si="10"/>
        <v>11307856.294086467</v>
      </c>
      <c r="D142" s="32">
        <f t="shared" si="16"/>
        <v>67845.76175468415</v>
      </c>
      <c r="E142" s="33">
        <f t="shared" si="11"/>
        <v>2.2395670548113748E-2</v>
      </c>
      <c r="F142" s="34">
        <f t="shared" si="12"/>
        <v>0.1</v>
      </c>
      <c r="G142" s="29">
        <v>0</v>
      </c>
      <c r="H142" s="35">
        <f t="shared" si="13"/>
        <v>1387.947130647967</v>
      </c>
      <c r="I142" s="32">
        <f t="shared" si="14"/>
        <v>42422.154266916194</v>
      </c>
      <c r="J142" s="36">
        <f t="shared" si="15"/>
        <v>10095326.247201985</v>
      </c>
      <c r="K142" s="36">
        <v>272815.41796008532</v>
      </c>
    </row>
    <row r="143" spans="1:11" x14ac:dyDescent="0.2">
      <c r="A143" s="2">
        <v>129</v>
      </c>
      <c r="B143" s="25">
        <f t="shared" si="9"/>
        <v>2222.8221386253235</v>
      </c>
      <c r="C143" s="32">
        <f t="shared" si="10"/>
        <v>11375576.044750119</v>
      </c>
      <c r="D143" s="32">
        <f t="shared" si="16"/>
        <v>67719.750663651153</v>
      </c>
      <c r="E143" s="33">
        <f t="shared" si="11"/>
        <v>2.2221783781380244E-2</v>
      </c>
      <c r="F143" s="34">
        <f t="shared" si="12"/>
        <v>0.1</v>
      </c>
      <c r="G143" s="29">
        <v>0</v>
      </c>
      <c r="H143" s="35">
        <f t="shared" si="13"/>
        <v>1376.4289635780078</v>
      </c>
      <c r="I143" s="32">
        <f t="shared" si="14"/>
        <v>42070.105223025945</v>
      </c>
      <c r="J143" s="36">
        <f t="shared" si="15"/>
        <v>10137396.352425011</v>
      </c>
      <c r="K143" s="36">
        <v>274275.45049585833</v>
      </c>
    </row>
    <row r="144" spans="1:11" x14ac:dyDescent="0.2">
      <c r="A144" s="2">
        <v>130</v>
      </c>
      <c r="B144" s="25">
        <f t="shared" ref="B144:B207" si="17">$C$4*(1+($C$6*($C$5/12)*A144))^(-1/$C$6)</f>
        <v>2218.7413466419675</v>
      </c>
      <c r="C144" s="32">
        <f t="shared" ref="C144:C207" si="18">(($C$4^$C$6)/((1-$C$6)*($C$5/12)))*(($C$4^(1-$C$6))-(B144^(1-$C$6)))*30.4375</f>
        <v>11443170.990274774</v>
      </c>
      <c r="D144" s="32">
        <f t="shared" si="16"/>
        <v>67594.945524655282</v>
      </c>
      <c r="E144" s="33">
        <f t="shared" ref="E144:E207" si="19">-LN(B144/B143)*12</f>
        <v>2.2050576443108223E-2</v>
      </c>
      <c r="F144" s="34">
        <f t="shared" ref="F144:F207" si="20">IF(E144&gt;0.1,E144,0.1)</f>
        <v>0.1</v>
      </c>
      <c r="G144" s="29">
        <v>0</v>
      </c>
      <c r="H144" s="35">
        <f t="shared" ref="H144:H207" si="21">H143*EXP(-F144/12)</f>
        <v>1365.0063824058986</v>
      </c>
      <c r="I144" s="32">
        <f t="shared" ref="I144:I207" si="22">IF(G144=0,((H143-H144)/(F144/12)*30.4375),D144)</f>
        <v>41720.977731128762</v>
      </c>
      <c r="J144" s="36">
        <f t="shared" ref="J144:J207" si="23">I144+J143</f>
        <v>10179117.33015614</v>
      </c>
      <c r="K144" s="36">
        <v>275728.20108897978</v>
      </c>
    </row>
    <row r="145" spans="1:11" x14ac:dyDescent="0.2">
      <c r="A145" s="2">
        <v>131</v>
      </c>
      <c r="B145" s="25">
        <f t="shared" si="17"/>
        <v>2214.6991607669315</v>
      </c>
      <c r="C145" s="32">
        <f t="shared" si="18"/>
        <v>11510642.315912509</v>
      </c>
      <c r="D145" s="32">
        <f t="shared" ref="D145:D208" si="24">C145-C144</f>
        <v>67471.325637735426</v>
      </c>
      <c r="E145" s="33">
        <f t="shared" si="19"/>
        <v>2.1881987075382373E-2</v>
      </c>
      <c r="F145" s="34">
        <f t="shared" si="20"/>
        <v>0.1</v>
      </c>
      <c r="G145" s="29">
        <v>0</v>
      </c>
      <c r="H145" s="35">
        <f t="shared" si="21"/>
        <v>1353.6785938922455</v>
      </c>
      <c r="I145" s="32">
        <f t="shared" si="22"/>
        <v>41374.747546117964</v>
      </c>
      <c r="J145" s="36">
        <f t="shared" si="23"/>
        <v>10220492.077702258</v>
      </c>
      <c r="K145" s="36">
        <v>277173.7060582902</v>
      </c>
    </row>
    <row r="146" spans="1:11" x14ac:dyDescent="0.2">
      <c r="A146" s="2">
        <v>132</v>
      </c>
      <c r="B146" s="25">
        <f t="shared" si="17"/>
        <v>2210.6949258744348</v>
      </c>
      <c r="C146" s="32">
        <f t="shared" si="18"/>
        <v>11577991.186725404</v>
      </c>
      <c r="D146" s="32">
        <f t="shared" si="24"/>
        <v>67348.870812894776</v>
      </c>
      <c r="E146" s="33">
        <f t="shared" si="19"/>
        <v>2.1715956085536219E-2</v>
      </c>
      <c r="F146" s="34">
        <f t="shared" si="20"/>
        <v>0.1</v>
      </c>
      <c r="G146" s="29">
        <v>0</v>
      </c>
      <c r="H146" s="35">
        <f t="shared" si="21"/>
        <v>1342.4448113805158</v>
      </c>
      <c r="I146" s="32">
        <f t="shared" si="22"/>
        <v>41031.390624092783</v>
      </c>
      <c r="J146" s="36">
        <f t="shared" si="23"/>
        <v>10261523.468326351</v>
      </c>
      <c r="K146" s="36">
        <v>278612.00154148909</v>
      </c>
    </row>
    <row r="147" spans="1:11" x14ac:dyDescent="0.2">
      <c r="A147" s="2">
        <v>133</v>
      </c>
      <c r="B147" s="25">
        <f t="shared" si="17"/>
        <v>2206.7280028012178</v>
      </c>
      <c r="C147" s="32">
        <f t="shared" si="18"/>
        <v>11645218.748079387</v>
      </c>
      <c r="D147" s="32">
        <f t="shared" si="24"/>
        <v>67227.561353983358</v>
      </c>
      <c r="E147" s="33">
        <f t="shared" si="19"/>
        <v>2.1552425676004475E-2</v>
      </c>
      <c r="F147" s="34">
        <f t="shared" si="20"/>
        <v>0.1</v>
      </c>
      <c r="G147" s="29">
        <v>0</v>
      </c>
      <c r="H147" s="35">
        <f t="shared" si="21"/>
        <v>1331.3042547424095</v>
      </c>
      <c r="I147" s="32">
        <f t="shared" si="22"/>
        <v>40690.883120683327</v>
      </c>
      <c r="J147" s="36">
        <f t="shared" si="23"/>
        <v>10302214.351447035</v>
      </c>
      <c r="K147" s="36">
        <v>280043.12349603843</v>
      </c>
    </row>
    <row r="148" spans="1:11" x14ac:dyDescent="0.2">
      <c r="A148" s="2">
        <v>134</v>
      </c>
      <c r="B148" s="25">
        <f t="shared" si="17"/>
        <v>2202.7977678413145</v>
      </c>
      <c r="C148" s="32">
        <f t="shared" si="18"/>
        <v>11712326.126122368</v>
      </c>
      <c r="D148" s="32">
        <f t="shared" si="24"/>
        <v>67107.378042981029</v>
      </c>
      <c r="E148" s="33">
        <f t="shared" si="19"/>
        <v>2.139133977715281E-2</v>
      </c>
      <c r="F148" s="34">
        <f t="shared" si="20"/>
        <v>0.1</v>
      </c>
      <c r="G148" s="29">
        <v>0</v>
      </c>
      <c r="H148" s="35">
        <f t="shared" si="21"/>
        <v>1320.256150323683</v>
      </c>
      <c r="I148" s="32">
        <f t="shared" si="22"/>
        <v>40353.201389398731</v>
      </c>
      <c r="J148" s="36">
        <f t="shared" si="23"/>
        <v>10342567.552836433</v>
      </c>
      <c r="K148" s="36">
        <v>281467.10770006169</v>
      </c>
    </row>
    <row r="149" spans="1:11" x14ac:dyDescent="0.2">
      <c r="A149" s="2">
        <v>135</v>
      </c>
      <c r="B149" s="25">
        <f t="shared" si="17"/>
        <v>2198.9036122604293</v>
      </c>
      <c r="C149" s="32">
        <f t="shared" si="18"/>
        <v>11779314.428247219</v>
      </c>
      <c r="D149" s="32">
        <f t="shared" si="24"/>
        <v>66988.302124850452</v>
      </c>
      <c r="E149" s="33">
        <f t="shared" si="19"/>
        <v>2.1232643983264261E-2</v>
      </c>
      <c r="F149" s="34">
        <f t="shared" si="20"/>
        <v>0.1</v>
      </c>
      <c r="G149" s="29">
        <v>0</v>
      </c>
      <c r="H149" s="35">
        <f t="shared" si="21"/>
        <v>1309.2997308904226</v>
      </c>
      <c r="I149" s="32">
        <f t="shared" si="22"/>
        <v>40018.321979983637</v>
      </c>
      <c r="J149" s="36">
        <f t="shared" si="23"/>
        <v>10382585.874816416</v>
      </c>
      <c r="K149" s="36">
        <v>282883.9897532381</v>
      </c>
    </row>
    <row r="150" spans="1:11" x14ac:dyDescent="0.2">
      <c r="A150" s="2">
        <v>136</v>
      </c>
      <c r="B150" s="25">
        <f t="shared" si="17"/>
        <v>2195.0449418290423</v>
      </c>
      <c r="C150" s="32">
        <f t="shared" si="18"/>
        <v>11846184.743540403</v>
      </c>
      <c r="D150" s="32">
        <f t="shared" si="24"/>
        <v>66870.31529318355</v>
      </c>
      <c r="E150" s="33">
        <f t="shared" si="19"/>
        <v>2.1076285491207668E-2</v>
      </c>
      <c r="F150" s="34">
        <f t="shared" si="20"/>
        <v>0.1</v>
      </c>
      <c r="G150" s="29">
        <v>0</v>
      </c>
      <c r="H150" s="35">
        <f t="shared" si="21"/>
        <v>1298.4342355757644</v>
      </c>
      <c r="I150" s="32">
        <f t="shared" si="22"/>
        <v>39686.221636788781</v>
      </c>
      <c r="J150" s="36">
        <f t="shared" si="23"/>
        <v>10422272.096453205</v>
      </c>
      <c r="K150" s="36">
        <v>284293.80507769273</v>
      </c>
    </row>
    <row r="151" spans="1:11" x14ac:dyDescent="0.2">
      <c r="A151" s="2">
        <v>137</v>
      </c>
      <c r="B151" s="25">
        <f t="shared" si="17"/>
        <v>2191.2211763733731</v>
      </c>
      <c r="C151" s="32">
        <f t="shared" si="18"/>
        <v>11912938.14321648</v>
      </c>
      <c r="D151" s="32">
        <f t="shared" si="24"/>
        <v>66753.399676077068</v>
      </c>
      <c r="E151" s="33">
        <f t="shared" si="19"/>
        <v>2.0922213041886167E-2</v>
      </c>
      <c r="F151" s="34">
        <f t="shared" si="20"/>
        <v>0.1</v>
      </c>
      <c r="G151" s="29">
        <v>0</v>
      </c>
      <c r="H151" s="35">
        <f t="shared" si="21"/>
        <v>1287.6589098270563</v>
      </c>
      <c r="I151" s="32">
        <f t="shared" si="22"/>
        <v>39356.877297156541</v>
      </c>
      <c r="J151" s="36">
        <f t="shared" si="23"/>
        <v>10461628.973750362</v>
      </c>
      <c r="K151" s="36">
        <v>285696.58891888219</v>
      </c>
    </row>
    <row r="152" spans="1:11" x14ac:dyDescent="0.2">
      <c r="A152" s="2">
        <v>138</v>
      </c>
      <c r="B152" s="25">
        <f t="shared" si="17"/>
        <v>2187.4317493434</v>
      </c>
      <c r="C152" s="32">
        <f t="shared" si="18"/>
        <v>11979575.681039557</v>
      </c>
      <c r="D152" s="32">
        <f t="shared" si="24"/>
        <v>66637.537823077291</v>
      </c>
      <c r="E152" s="33">
        <f t="shared" si="19"/>
        <v>2.0770376864226028E-2</v>
      </c>
      <c r="F152" s="34">
        <f t="shared" si="20"/>
        <v>0.1</v>
      </c>
      <c r="G152" s="29">
        <v>0</v>
      </c>
      <c r="H152" s="35">
        <f t="shared" si="21"/>
        <v>1276.9730053534574</v>
      </c>
      <c r="I152" s="32">
        <f t="shared" si="22"/>
        <v>39030.266089819757</v>
      </c>
      <c r="J152" s="36">
        <f t="shared" si="23"/>
        <v>10500659.239840182</v>
      </c>
      <c r="K152" s="36">
        <v>287092.37634647556</v>
      </c>
    </row>
    <row r="153" spans="1:11" x14ac:dyDescent="0.2">
      <c r="A153" s="2">
        <v>139</v>
      </c>
      <c r="B153" s="25">
        <f t="shared" si="17"/>
        <v>2183.6761073971766</v>
      </c>
      <c r="C153" s="32">
        <f t="shared" si="18"/>
        <v>12046098.393731305</v>
      </c>
      <c r="D153" s="32">
        <f t="shared" si="24"/>
        <v>66522.712691748515</v>
      </c>
      <c r="E153" s="33">
        <f t="shared" si="19"/>
        <v>2.0620728621526398E-2</v>
      </c>
      <c r="F153" s="34">
        <f t="shared" si="20"/>
        <v>0.1</v>
      </c>
      <c r="G153" s="29">
        <v>0</v>
      </c>
      <c r="H153" s="35">
        <f t="shared" si="21"/>
        <v>1266.3757800739741</v>
      </c>
      <c r="I153" s="32">
        <f t="shared" si="22"/>
        <v>38706.36533331305</v>
      </c>
      <c r="J153" s="36">
        <f t="shared" si="23"/>
        <v>10539365.605173495</v>
      </c>
      <c r="K153" s="36">
        <v>288481.20225523121</v>
      </c>
    </row>
    <row r="154" spans="1:11" x14ac:dyDescent="0.2">
      <c r="A154" s="2">
        <v>140</v>
      </c>
      <c r="B154" s="25">
        <f t="shared" si="17"/>
        <v>2179.9537100007033</v>
      </c>
      <c r="C154" s="32">
        <f t="shared" si="18"/>
        <v>12112507.30136683</v>
      </c>
      <c r="D154" s="32">
        <f t="shared" si="24"/>
        <v>66408.907635524869</v>
      </c>
      <c r="E154" s="33">
        <f t="shared" si="19"/>
        <v>2.0473221360197288E-2</v>
      </c>
      <c r="F154" s="34">
        <f t="shared" si="20"/>
        <v>0.1</v>
      </c>
      <c r="G154" s="29">
        <v>0</v>
      </c>
      <c r="H154" s="35">
        <f t="shared" si="21"/>
        <v>1255.866498065925</v>
      </c>
      <c r="I154" s="32">
        <f t="shared" si="22"/>
        <v>38385.152534399022</v>
      </c>
      <c r="J154" s="36">
        <f t="shared" si="23"/>
        <v>10577750.757707894</v>
      </c>
      <c r="K154" s="36">
        <v>289863.10136586917</v>
      </c>
    </row>
    <row r="155" spans="1:11" x14ac:dyDescent="0.2">
      <c r="A155" s="2">
        <v>141</v>
      </c>
      <c r="B155" s="25">
        <f t="shared" si="17"/>
        <v>2176.2640290426784</v>
      </c>
      <c r="C155" s="32">
        <f t="shared" si="18"/>
        <v>12178803.407759048</v>
      </c>
      <c r="D155" s="32">
        <f t="shared" si="24"/>
        <v>66296.1063922178</v>
      </c>
      <c r="E155" s="33">
        <f t="shared" si="19"/>
        <v>2.0327809460627674E-2</v>
      </c>
      <c r="F155" s="34">
        <f t="shared" si="20"/>
        <v>0.1</v>
      </c>
      <c r="G155" s="29">
        <v>0</v>
      </c>
      <c r="H155" s="35">
        <f t="shared" si="21"/>
        <v>1245.4444295138362</v>
      </c>
      <c r="I155" s="32">
        <f t="shared" si="22"/>
        <v>38066.605386504452</v>
      </c>
      <c r="J155" s="36">
        <f t="shared" si="23"/>
        <v>10615817.363094399</v>
      </c>
      <c r="K155" s="36">
        <v>291238.10822593927</v>
      </c>
    </row>
    <row r="156" spans="1:11" x14ac:dyDescent="0.2">
      <c r="A156" s="2">
        <v>142</v>
      </c>
      <c r="B156" s="25">
        <f t="shared" si="17"/>
        <v>2172.6065484634714</v>
      </c>
      <c r="C156" s="32">
        <f t="shared" si="18"/>
        <v>12244987.700830545</v>
      </c>
      <c r="D156" s="32">
        <f t="shared" si="24"/>
        <v>66184.293071497232</v>
      </c>
      <c r="E156" s="33">
        <f t="shared" si="19"/>
        <v>2.0184448590133727E-2</v>
      </c>
      <c r="F156" s="34">
        <f t="shared" si="20"/>
        <v>0.1</v>
      </c>
      <c r="G156" s="29">
        <v>0</v>
      </c>
      <c r="H156" s="35">
        <f t="shared" si="21"/>
        <v>1235.1088506587589</v>
      </c>
      <c r="I156" s="32">
        <f t="shared" si="22"/>
        <v>37750.701768169842</v>
      </c>
      <c r="J156" s="36">
        <f t="shared" si="23"/>
        <v>10653568.064862568</v>
      </c>
      <c r="K156" s="36">
        <v>292606.25721068453</v>
      </c>
    </row>
    <row r="157" spans="1:11" x14ac:dyDescent="0.2">
      <c r="A157" s="2">
        <v>143</v>
      </c>
      <c r="B157" s="25">
        <f t="shared" si="17"/>
        <v>2168.9807638976922</v>
      </c>
      <c r="C157" s="32">
        <f t="shared" si="18"/>
        <v>12311061.152975393</v>
      </c>
      <c r="D157" s="32">
        <f t="shared" si="24"/>
        <v>66073.452144848183</v>
      </c>
      <c r="E157" s="33">
        <f t="shared" si="19"/>
        <v>2.0043095657915969E-2</v>
      </c>
      <c r="F157" s="34">
        <f t="shared" si="20"/>
        <v>0.1</v>
      </c>
      <c r="G157" s="29">
        <v>0</v>
      </c>
      <c r="H157" s="35">
        <f t="shared" si="21"/>
        <v>1224.8590437480077</v>
      </c>
      <c r="I157" s="32">
        <f t="shared" si="22"/>
        <v>37437.419741518774</v>
      </c>
      <c r="J157" s="36">
        <f t="shared" si="23"/>
        <v>10691005.484604087</v>
      </c>
      <c r="K157" s="36">
        <v>293967.5825239009</v>
      </c>
    </row>
    <row r="158" spans="1:11" x14ac:dyDescent="0.2">
      <c r="A158" s="2">
        <v>144</v>
      </c>
      <c r="B158" s="25">
        <f t="shared" si="17"/>
        <v>2165.3861823297766</v>
      </c>
      <c r="C158" s="32">
        <f t="shared" si="18"/>
        <v>12377024.721409498</v>
      </c>
      <c r="D158" s="32">
        <f t="shared" si="24"/>
        <v>65963.568434104323</v>
      </c>
      <c r="E158" s="33">
        <f t="shared" si="19"/>
        <v>1.9903708771850014E-2</v>
      </c>
      <c r="F158" s="34">
        <f t="shared" si="20"/>
        <v>0.1</v>
      </c>
      <c r="G158" s="29">
        <v>0</v>
      </c>
      <c r="H158" s="35">
        <f t="shared" si="21"/>
        <v>1214.6942969853167</v>
      </c>
      <c r="I158" s="32">
        <f t="shared" si="22"/>
        <v>37126.73755072902</v>
      </c>
      <c r="J158" s="36">
        <f t="shared" si="23"/>
        <v>10728132.222154817</v>
      </c>
      <c r="K158" s="36">
        <v>295322.11819879204</v>
      </c>
    </row>
    <row r="159" spans="1:11" x14ac:dyDescent="0.2">
      <c r="A159" s="2">
        <v>145</v>
      </c>
      <c r="B159" s="25">
        <f t="shared" si="17"/>
        <v>2161.8223217620166</v>
      </c>
      <c r="C159" s="32">
        <f t="shared" si="18"/>
        <v>12442879.348511219</v>
      </c>
      <c r="D159" s="32">
        <f t="shared" si="24"/>
        <v>65854.627101721242</v>
      </c>
      <c r="E159" s="33">
        <f t="shared" si="19"/>
        <v>1.9766247197119762E-2</v>
      </c>
      <c r="F159" s="34">
        <f t="shared" si="20"/>
        <v>0.1</v>
      </c>
      <c r="G159" s="29">
        <v>0</v>
      </c>
      <c r="H159" s="35">
        <f t="shared" si="21"/>
        <v>1204.6139044814092</v>
      </c>
      <c r="I159" s="32">
        <f t="shared" si="22"/>
        <v>36818.633620521898</v>
      </c>
      <c r="J159" s="36">
        <f t="shared" si="23"/>
        <v>10764950.855775338</v>
      </c>
      <c r="K159" s="36">
        <v>296669.89809882041</v>
      </c>
    </row>
    <row r="160" spans="1:11" x14ac:dyDescent="0.2">
      <c r="A160" s="2">
        <v>146</v>
      </c>
      <c r="B160" s="25">
        <f t="shared" si="17"/>
        <v>2158.2887108945115</v>
      </c>
      <c r="C160" s="32">
        <f t="shared" si="18"/>
        <v>12508625.962151665</v>
      </c>
      <c r="D160" s="32">
        <f t="shared" si="24"/>
        <v>65746.613640446216</v>
      </c>
      <c r="E160" s="33">
        <f t="shared" si="19"/>
        <v>1.9630671316520496E-2</v>
      </c>
      <c r="F160" s="34">
        <f t="shared" si="20"/>
        <v>0.1</v>
      </c>
      <c r="G160" s="29">
        <v>0</v>
      </c>
      <c r="H160" s="35">
        <f t="shared" si="21"/>
        <v>1194.6171662049769</v>
      </c>
      <c r="I160" s="32">
        <f t="shared" si="22"/>
        <v>36513.086554669069</v>
      </c>
      <c r="J160" s="36">
        <f t="shared" si="23"/>
        <v>10801463.942330007</v>
      </c>
      <c r="K160" s="36">
        <v>298010.95591855369</v>
      </c>
    </row>
    <row r="161" spans="1:11" x14ac:dyDescent="0.2">
      <c r="A161" s="2">
        <v>147</v>
      </c>
      <c r="B161" s="25">
        <f t="shared" si="17"/>
        <v>2154.7848888165322</v>
      </c>
      <c r="C161" s="32">
        <f t="shared" si="18"/>
        <v>12574265.476015605</v>
      </c>
      <c r="D161" s="32">
        <f t="shared" si="24"/>
        <v>65639.513863939792</v>
      </c>
      <c r="E161" s="33">
        <f t="shared" si="19"/>
        <v>1.9496942592376755E-2</v>
      </c>
      <c r="F161" s="34">
        <f t="shared" si="20"/>
        <v>0.1</v>
      </c>
      <c r="G161" s="29">
        <v>0</v>
      </c>
      <c r="H161" s="35">
        <f t="shared" si="21"/>
        <v>1184.7033879340665</v>
      </c>
      <c r="I161" s="32">
        <f t="shared" si="22"/>
        <v>36210.075134500126</v>
      </c>
      <c r="J161" s="36">
        <f t="shared" si="23"/>
        <v>10837674.017464507</v>
      </c>
      <c r="K161" s="36">
        <v>299345.32518450724</v>
      </c>
    </row>
    <row r="162" spans="1:11" x14ac:dyDescent="0.2">
      <c r="A162" s="2">
        <v>148</v>
      </c>
      <c r="B162" s="25">
        <f t="shared" si="17"/>
        <v>2151.3104047088163</v>
      </c>
      <c r="C162" s="32">
        <f t="shared" si="18"/>
        <v>12639798.78991325</v>
      </c>
      <c r="D162" s="32">
        <f t="shared" si="24"/>
        <v>65533.313897645101</v>
      </c>
      <c r="E162" s="33">
        <f t="shared" si="19"/>
        <v>1.9365023530025192E-2</v>
      </c>
      <c r="F162" s="34">
        <f t="shared" si="20"/>
        <v>0.1</v>
      </c>
      <c r="G162" s="29">
        <v>0</v>
      </c>
      <c r="H162" s="35">
        <f t="shared" si="21"/>
        <v>1174.8718812078696</v>
      </c>
      <c r="I162" s="32">
        <f t="shared" si="22"/>
        <v>35909.578317434352</v>
      </c>
      <c r="J162" s="36">
        <f t="shared" si="23"/>
        <v>10873583.595781941</v>
      </c>
      <c r="K162" s="36">
        <v>300673.03925598221</v>
      </c>
    </row>
    <row r="163" spans="1:11" x14ac:dyDescent="0.2">
      <c r="A163" s="2">
        <v>149</v>
      </c>
      <c r="B163" s="25">
        <f t="shared" si="17"/>
        <v>2147.8648175563308</v>
      </c>
      <c r="C163" s="32">
        <f t="shared" si="18"/>
        <v>12705226.790082768</v>
      </c>
      <c r="D163" s="32">
        <f t="shared" si="24"/>
        <v>65428.000169517472</v>
      </c>
      <c r="E163" s="33">
        <f t="shared" si="19"/>
        <v>1.9234877642795394E-2</v>
      </c>
      <c r="F163" s="34">
        <f t="shared" si="20"/>
        <v>0.1</v>
      </c>
      <c r="G163" s="29">
        <v>0</v>
      </c>
      <c r="H163" s="35">
        <f t="shared" si="21"/>
        <v>1165.1219632789123</v>
      </c>
      <c r="I163" s="32">
        <f t="shared" si="22"/>
        <v>35611.575235516546</v>
      </c>
      <c r="J163" s="36">
        <f t="shared" si="23"/>
        <v>10909195.171017457</v>
      </c>
      <c r="K163" s="36">
        <v>301994.13132589957</v>
      </c>
    </row>
    <row r="164" spans="1:11" x14ac:dyDescent="0.2">
      <c r="A164" s="2">
        <v>150</v>
      </c>
      <c r="B164" s="25">
        <f t="shared" si="17"/>
        <v>2144.4476958710784</v>
      </c>
      <c r="C164" s="32">
        <f t="shared" si="18"/>
        <v>12770550.349484732</v>
      </c>
      <c r="D164" s="32">
        <f t="shared" si="24"/>
        <v>65323.559401964769</v>
      </c>
      <c r="E164" s="33">
        <f t="shared" si="19"/>
        <v>1.9106469418321476E-2</v>
      </c>
      <c r="F164" s="34">
        <f t="shared" si="20"/>
        <v>0.1</v>
      </c>
      <c r="G164" s="29">
        <v>0</v>
      </c>
      <c r="H164" s="35">
        <f t="shared" si="21"/>
        <v>1155.4529570656423</v>
      </c>
      <c r="I164" s="32">
        <f t="shared" si="22"/>
        <v>35316.045193968654</v>
      </c>
      <c r="J164" s="36">
        <f t="shared" si="23"/>
        <v>10944511.216211425</v>
      </c>
      <c r="K164" s="36">
        <v>303308.63442162977</v>
      </c>
    </row>
    <row r="165" spans="1:11" x14ac:dyDescent="0.2">
      <c r="A165" s="2">
        <v>151</v>
      </c>
      <c r="B165" s="25">
        <f t="shared" si="17"/>
        <v>2141.0586174245245</v>
      </c>
      <c r="C165" s="32">
        <f t="shared" si="18"/>
        <v>12835770.328087868</v>
      </c>
      <c r="D165" s="32">
        <f t="shared" si="24"/>
        <v>65219.978603135794</v>
      </c>
      <c r="E165" s="33">
        <f t="shared" si="19"/>
        <v>1.8979764286248195E-2</v>
      </c>
      <c r="F165" s="34">
        <f t="shared" si="20"/>
        <v>0.1</v>
      </c>
      <c r="G165" s="29">
        <v>0</v>
      </c>
      <c r="H165" s="35">
        <f t="shared" si="21"/>
        <v>1145.8641911054092</v>
      </c>
      <c r="I165" s="32">
        <f t="shared" si="22"/>
        <v>35022.967669751415</v>
      </c>
      <c r="J165" s="36">
        <f t="shared" si="23"/>
        <v>10979534.183881177</v>
      </c>
      <c r="K165" s="36">
        <v>304616.58140581875</v>
      </c>
    </row>
    <row r="166" spans="1:11" x14ac:dyDescent="0.2">
      <c r="A166" s="2">
        <v>152</v>
      </c>
      <c r="B166" s="25">
        <f t="shared" si="17"/>
        <v>2137.6971689892493</v>
      </c>
      <c r="C166" s="32">
        <f t="shared" si="18"/>
        <v>12900887.57314699</v>
      </c>
      <c r="D166" s="32">
        <f t="shared" si="24"/>
        <v>65117.2450591214</v>
      </c>
      <c r="E166" s="33">
        <f t="shared" si="19"/>
        <v>1.8854728587211225E-2</v>
      </c>
      <c r="F166" s="34">
        <f t="shared" si="20"/>
        <v>0.1</v>
      </c>
      <c r="G166" s="29">
        <v>0</v>
      </c>
      <c r="H166" s="35">
        <f t="shared" si="21"/>
        <v>1136.3549995078342</v>
      </c>
      <c r="I166" s="32">
        <f t="shared" si="22"/>
        <v>34732.322310142517</v>
      </c>
      <c r="J166" s="36">
        <f t="shared" si="23"/>
        <v>11014266.506191319</v>
      </c>
      <c r="K166" s="36">
        <v>305918.0049772092</v>
      </c>
    </row>
    <row r="167" spans="1:11" x14ac:dyDescent="0.2">
      <c r="A167" s="2">
        <v>153</v>
      </c>
      <c r="B167" s="25">
        <f t="shared" si="17"/>
        <v>2134.3629460894476</v>
      </c>
      <c r="C167" s="32">
        <f t="shared" si="18"/>
        <v>12965902.919472985</v>
      </c>
      <c r="D167" s="32">
        <f t="shared" si="24"/>
        <v>65015.346325995401</v>
      </c>
      <c r="E167" s="33">
        <f t="shared" si="19"/>
        <v>1.8731329543040545E-2</v>
      </c>
      <c r="F167" s="34">
        <f t="shared" si="20"/>
        <v>0.1</v>
      </c>
      <c r="G167" s="29">
        <v>0</v>
      </c>
      <c r="H167" s="35">
        <f t="shared" si="21"/>
        <v>1126.9247219085685</v>
      </c>
      <c r="I167" s="32">
        <f t="shared" si="22"/>
        <v>34444.088931318205</v>
      </c>
      <c r="J167" s="36">
        <f t="shared" si="23"/>
        <v>11048710.595122637</v>
      </c>
      <c r="K167" s="36">
        <v>307212.93767145823</v>
      </c>
    </row>
    <row r="168" spans="1:11" x14ac:dyDescent="0.2">
      <c r="A168" s="2">
        <v>154</v>
      </c>
      <c r="B168" s="25">
        <f t="shared" si="17"/>
        <v>2131.0555527599299</v>
      </c>
      <c r="C168" s="32">
        <f t="shared" si="18"/>
        <v>13030817.189695723</v>
      </c>
      <c r="D168" s="32">
        <f t="shared" si="24"/>
        <v>64914.270222738385</v>
      </c>
      <c r="E168" s="33">
        <f t="shared" si="19"/>
        <v>1.8609535228057285E-2</v>
      </c>
      <c r="F168" s="34">
        <f t="shared" si="20"/>
        <v>0.1</v>
      </c>
      <c r="G168" s="29">
        <v>0</v>
      </c>
      <c r="H168" s="35">
        <f t="shared" si="21"/>
        <v>1117.5727034234333</v>
      </c>
      <c r="I168" s="32">
        <f t="shared" si="22"/>
        <v>34158.247516956333</v>
      </c>
      <c r="J168" s="36">
        <f t="shared" si="23"/>
        <v>11082868.842639593</v>
      </c>
      <c r="K168" s="36">
        <v>308501.41186195059</v>
      </c>
    </row>
    <row r="169" spans="1:11" x14ac:dyDescent="0.2">
      <c r="A169" s="2">
        <v>155</v>
      </c>
      <c r="B169" s="25">
        <f t="shared" si="17"/>
        <v>2127.7746013132619</v>
      </c>
      <c r="C169" s="32">
        <f t="shared" si="18"/>
        <v>13095631.194519419</v>
      </c>
      <c r="D169" s="32">
        <f t="shared" si="24"/>
        <v>64814.004823695868</v>
      </c>
      <c r="E169" s="33">
        <f t="shared" si="19"/>
        <v>1.8489314541605226E-2</v>
      </c>
      <c r="F169" s="34">
        <f t="shared" si="20"/>
        <v>0.1</v>
      </c>
      <c r="G169" s="29">
        <v>0</v>
      </c>
      <c r="H169" s="35">
        <f t="shared" si="21"/>
        <v>1108.298294602942</v>
      </c>
      <c r="I169" s="32">
        <f t="shared" si="22"/>
        <v>33874.778216844534</v>
      </c>
      <c r="J169" s="36">
        <f t="shared" si="23"/>
        <v>11116743.620856438</v>
      </c>
      <c r="K169" s="36">
        <v>309783.45976060821</v>
      </c>
    </row>
    <row r="170" spans="1:11" x14ac:dyDescent="0.2">
      <c r="A170" s="2">
        <v>156</v>
      </c>
      <c r="B170" s="25">
        <f t="shared" si="17"/>
        <v>2124.5197121147357</v>
      </c>
      <c r="C170" s="32">
        <f t="shared" si="18"/>
        <v>13160345.732971249</v>
      </c>
      <c r="D170" s="32">
        <f t="shared" si="24"/>
        <v>64714.538451829925</v>
      </c>
      <c r="E170" s="33">
        <f t="shared" si="19"/>
        <v>1.837063718152045E-2</v>
      </c>
      <c r="F170" s="34">
        <f t="shared" si="20"/>
        <v>0.1</v>
      </c>
      <c r="G170" s="29">
        <v>0</v>
      </c>
      <c r="H170" s="35">
        <f t="shared" si="21"/>
        <v>1099.1008513871993</v>
      </c>
      <c r="I170" s="32">
        <f t="shared" si="22"/>
        <v>33593.661345499931</v>
      </c>
      <c r="J170" s="36">
        <f t="shared" si="23"/>
        <v>11150337.282201938</v>
      </c>
      <c r="K170" s="36">
        <v>311059.11341869528</v>
      </c>
    </row>
    <row r="171" spans="1:11" x14ac:dyDescent="0.2">
      <c r="A171" s="2">
        <v>157</v>
      </c>
      <c r="B171" s="25">
        <f t="shared" si="17"/>
        <v>2121.2905133648514</v>
      </c>
      <c r="C171" s="32">
        <f t="shared" si="18"/>
        <v>13224961.592642866</v>
      </c>
      <c r="D171" s="32">
        <f t="shared" si="24"/>
        <v>64615.859671616927</v>
      </c>
      <c r="E171" s="33">
        <f t="shared" si="19"/>
        <v>1.8253473618689762E-2</v>
      </c>
      <c r="F171" s="34">
        <f t="shared" si="20"/>
        <v>0.1</v>
      </c>
      <c r="G171" s="29">
        <v>0</v>
      </c>
      <c r="H171" s="35">
        <f t="shared" si="21"/>
        <v>1089.9797350611748</v>
      </c>
      <c r="I171" s="32">
        <f t="shared" si="22"/>
        <v>33314.877380804661</v>
      </c>
      <c r="J171" s="36">
        <f t="shared" si="23"/>
        <v>11183652.159582743</v>
      </c>
      <c r="K171" s="36">
        <v>312328.40472761972</v>
      </c>
    </row>
    <row r="172" spans="1:11" x14ac:dyDescent="0.2">
      <c r="A172" s="2">
        <v>158</v>
      </c>
      <c r="B172" s="25">
        <f t="shared" si="17"/>
        <v>2118.0866408890129</v>
      </c>
      <c r="C172" s="32">
        <f t="shared" si="18"/>
        <v>13289479.549925938</v>
      </c>
      <c r="D172" s="32">
        <f t="shared" si="24"/>
        <v>64517.957283072174</v>
      </c>
      <c r="E172" s="33">
        <f t="shared" si="19"/>
        <v>1.8137795072556178E-2</v>
      </c>
      <c r="F172" s="34">
        <f t="shared" si="20"/>
        <v>0.1</v>
      </c>
      <c r="G172" s="29">
        <v>0</v>
      </c>
      <c r="H172" s="35">
        <f t="shared" si="21"/>
        <v>1080.9343122103467</v>
      </c>
      <c r="I172" s="32">
        <f t="shared" si="22"/>
        <v>33038.4069626497</v>
      </c>
      <c r="J172" s="36">
        <f t="shared" si="23"/>
        <v>11216690.566545393</v>
      </c>
      <c r="K172" s="36">
        <v>313591.36541973037</v>
      </c>
    </row>
    <row r="173" spans="1:11" x14ac:dyDescent="0.2">
      <c r="A173" s="2">
        <v>159</v>
      </c>
      <c r="B173" s="25">
        <f t="shared" si="17"/>
        <v>2114.9077379341579</v>
      </c>
      <c r="C173" s="32">
        <f t="shared" si="18"/>
        <v>13353900.370241133</v>
      </c>
      <c r="D173" s="32">
        <f t="shared" si="24"/>
        <v>64420.820315195248</v>
      </c>
      <c r="E173" s="33">
        <f t="shared" si="19"/>
        <v>1.8023573487543319E-2</v>
      </c>
      <c r="F173" s="34">
        <f t="shared" si="20"/>
        <v>0.1</v>
      </c>
      <c r="G173" s="29">
        <v>0</v>
      </c>
      <c r="H173" s="35">
        <f t="shared" si="21"/>
        <v>1071.963954676715</v>
      </c>
      <c r="I173" s="32">
        <f t="shared" si="22"/>
        <v>32764.230891589468</v>
      </c>
      <c r="J173" s="36">
        <f t="shared" si="23"/>
        <v>11249454.797436982</v>
      </c>
      <c r="K173" s="36">
        <v>314848.02706911025</v>
      </c>
    </row>
    <row r="174" spans="1:11" x14ac:dyDescent="0.2">
      <c r="A174" s="2">
        <v>160</v>
      </c>
      <c r="B174" s="25">
        <f t="shared" si="17"/>
        <v>2111.7534549720499</v>
      </c>
      <c r="C174" s="32">
        <f t="shared" si="18"/>
        <v>13418224.808260638</v>
      </c>
      <c r="D174" s="32">
        <f t="shared" si="24"/>
        <v>64324.438019504771</v>
      </c>
      <c r="E174" s="33">
        <f t="shared" si="19"/>
        <v>1.791078151037042E-2</v>
      </c>
      <c r="F174" s="34">
        <f t="shared" si="20"/>
        <v>0.1</v>
      </c>
      <c r="G174" s="29">
        <v>0</v>
      </c>
      <c r="H174" s="35">
        <f t="shared" si="21"/>
        <v>1063.0680395151799</v>
      </c>
      <c r="I174" s="32">
        <f t="shared" si="22"/>
        <v>32492.330127507266</v>
      </c>
      <c r="J174" s="36">
        <f t="shared" si="23"/>
        <v>11281947.12756449</v>
      </c>
      <c r="K174" s="36">
        <v>316098.4210923661</v>
      </c>
    </row>
    <row r="175" spans="1:11" x14ac:dyDescent="0.2">
      <c r="A175" s="2">
        <v>161</v>
      </c>
      <c r="B175" s="25">
        <f t="shared" si="17"/>
        <v>2108.6234495089743</v>
      </c>
      <c r="C175" s="32">
        <f t="shared" si="18"/>
        <v>13482453.608125636</v>
      </c>
      <c r="D175" s="32">
        <f t="shared" si="24"/>
        <v>64228.799864998087</v>
      </c>
      <c r="E175" s="33">
        <f t="shared" si="19"/>
        <v>1.7799392468212539E-2</v>
      </c>
      <c r="F175" s="34">
        <f t="shared" si="20"/>
        <v>0.1</v>
      </c>
      <c r="G175" s="29">
        <v>0</v>
      </c>
      <c r="H175" s="35">
        <f t="shared" si="21"/>
        <v>1054.2459489502796</v>
      </c>
      <c r="I175" s="32">
        <f t="shared" si="22"/>
        <v>32222.685788298113</v>
      </c>
      <c r="J175" s="36">
        <f t="shared" si="23"/>
        <v>11314169.813352788</v>
      </c>
      <c r="K175" s="36">
        <v>317342.57874941366</v>
      </c>
    </row>
    <row r="176" spans="1:11" x14ac:dyDescent="0.2">
      <c r="A176" s="2">
        <v>162</v>
      </c>
      <c r="B176" s="25">
        <f t="shared" si="17"/>
        <v>2105.5173859015872</v>
      </c>
      <c r="C176" s="32">
        <f t="shared" si="18"/>
        <v>13546587.503657356</v>
      </c>
      <c r="D176" s="32">
        <f t="shared" si="24"/>
        <v>64133.89553171955</v>
      </c>
      <c r="E176" s="33">
        <f t="shared" si="19"/>
        <v>1.7689380347696335E-2</v>
      </c>
      <c r="F176" s="34">
        <f t="shared" si="20"/>
        <v>0.1</v>
      </c>
      <c r="G176" s="29">
        <v>0</v>
      </c>
      <c r="H176" s="35">
        <f t="shared" si="21"/>
        <v>1045.4970703332908</v>
      </c>
      <c r="I176" s="32">
        <f t="shared" si="22"/>
        <v>31955.279148551606</v>
      </c>
      <c r="J176" s="36">
        <f t="shared" si="23"/>
        <v>11346125.092501339</v>
      </c>
      <c r="K176" s="36">
        <v>318580.53114425909</v>
      </c>
    </row>
    <row r="177" spans="1:11" x14ac:dyDescent="0.2">
      <c r="A177" s="2">
        <v>163</v>
      </c>
      <c r="B177" s="25">
        <f t="shared" si="17"/>
        <v>2102.4349351786982</v>
      </c>
      <c r="C177" s="32">
        <f t="shared" si="18"/>
        <v>13610627.218562629</v>
      </c>
      <c r="D177" s="32">
        <f t="shared" si="24"/>
        <v>64039.714905273169</v>
      </c>
      <c r="E177" s="33">
        <f t="shared" si="19"/>
        <v>1.7580719774575211E-2</v>
      </c>
      <c r="F177" s="34">
        <f t="shared" si="20"/>
        <v>0.1</v>
      </c>
      <c r="G177" s="29">
        <v>0</v>
      </c>
      <c r="H177" s="35">
        <f t="shared" si="21"/>
        <v>1036.8207960996824</v>
      </c>
      <c r="I177" s="32">
        <f t="shared" si="22"/>
        <v>31690.091638254718</v>
      </c>
      <c r="J177" s="36">
        <f t="shared" si="23"/>
        <v>11377815.184139593</v>
      </c>
      <c r="K177" s="36">
        <v>319812.30922577676</v>
      </c>
    </row>
    <row r="178" spans="1:11" x14ac:dyDescent="0.2">
      <c r="A178" s="2">
        <v>164</v>
      </c>
      <c r="B178" s="25">
        <f t="shared" si="17"/>
        <v>2099.375774868729</v>
      </c>
      <c r="C178" s="32">
        <f t="shared" si="18"/>
        <v>13674573.466634868</v>
      </c>
      <c r="D178" s="32">
        <f t="shared" si="24"/>
        <v>63946.248072238639</v>
      </c>
      <c r="E178" s="33">
        <f t="shared" si="19"/>
        <v>1.7473385994329207E-2</v>
      </c>
      <c r="F178" s="34">
        <f t="shared" si="20"/>
        <v>0.1</v>
      </c>
      <c r="G178" s="29">
        <v>0</v>
      </c>
      <c r="H178" s="35">
        <f t="shared" si="21"/>
        <v>1028.2165237269235</v>
      </c>
      <c r="I178" s="32">
        <f t="shared" si="22"/>
        <v>31427.104841502034</v>
      </c>
      <c r="J178" s="36">
        <f t="shared" si="23"/>
        <v>11409242.288981095</v>
      </c>
      <c r="K178" s="36">
        <v>321037.94378848287</v>
      </c>
    </row>
    <row r="179" spans="1:11" x14ac:dyDescent="0.2">
      <c r="A179" s="2">
        <v>165</v>
      </c>
      <c r="B179" s="25">
        <f t="shared" si="17"/>
        <v>2096.3395888326727</v>
      </c>
      <c r="C179" s="32">
        <f t="shared" si="18"/>
        <v>13738426.951948855</v>
      </c>
      <c r="D179" s="32">
        <f t="shared" si="24"/>
        <v>63853.485313987359</v>
      </c>
      <c r="E179" s="33">
        <f t="shared" si="19"/>
        <v>1.7367354853253129E-2</v>
      </c>
      <c r="F179" s="34">
        <f t="shared" si="20"/>
        <v>0.1</v>
      </c>
      <c r="G179" s="29">
        <v>0</v>
      </c>
      <c r="H179" s="35">
        <f t="shared" si="21"/>
        <v>1019.6836556926415</v>
      </c>
      <c r="I179" s="32">
        <f t="shared" si="22"/>
        <v>31166.30049521476</v>
      </c>
      <c r="J179" s="36">
        <f t="shared" si="23"/>
        <v>11440408.58947631</v>
      </c>
      <c r="K179" s="36">
        <v>322257.46547330526</v>
      </c>
    </row>
    <row r="180" spans="1:11" x14ac:dyDescent="0.2">
      <c r="A180" s="2">
        <v>166</v>
      </c>
      <c r="B180" s="25">
        <f t="shared" si="17"/>
        <v>2093.3260671023158</v>
      </c>
      <c r="C180" s="32">
        <f t="shared" si="18"/>
        <v>13802188.369051252</v>
      </c>
      <c r="D180" s="32">
        <f t="shared" si="24"/>
        <v>63761.417102396488</v>
      </c>
      <c r="E180" s="33">
        <f t="shared" si="19"/>
        <v>1.7262602780399747E-2</v>
      </c>
      <c r="F180" s="34">
        <f t="shared" si="20"/>
        <v>0.1</v>
      </c>
      <c r="G180" s="29">
        <v>0</v>
      </c>
      <c r="H180" s="35">
        <f t="shared" si="21"/>
        <v>1011.2215994331272</v>
      </c>
      <c r="I180" s="32">
        <f t="shared" si="22"/>
        <v>30907.660487876288</v>
      </c>
      <c r="J180" s="36">
        <f t="shared" si="23"/>
        <v>11471316.249964187</v>
      </c>
      <c r="K180" s="36">
        <v>323470.90476834966</v>
      </c>
    </row>
    <row r="181" spans="1:11" x14ac:dyDescent="0.2">
      <c r="A181" s="2">
        <v>167</v>
      </c>
      <c r="B181" s="25">
        <f t="shared" si="17"/>
        <v>2090.3349057235373</v>
      </c>
      <c r="C181" s="32">
        <f t="shared" si="18"/>
        <v>13865858.403146138</v>
      </c>
      <c r="D181" s="32">
        <f t="shared" si="24"/>
        <v>63670.034094886854</v>
      </c>
      <c r="E181" s="33">
        <f t="shared" si="19"/>
        <v>1.7159106770111079E-2</v>
      </c>
      <c r="F181" s="34">
        <f t="shared" si="20"/>
        <v>0.1</v>
      </c>
      <c r="G181" s="29">
        <v>0</v>
      </c>
      <c r="H181" s="35">
        <f t="shared" si="21"/>
        <v>1002.8297673021839</v>
      </c>
      <c r="I181" s="32">
        <f t="shared" si="22"/>
        <v>30651.166858270299</v>
      </c>
      <c r="J181" s="36">
        <f t="shared" si="23"/>
        <v>11501967.416822458</v>
      </c>
      <c r="K181" s="36">
        <v>324678.29200966161</v>
      </c>
    </row>
    <row r="182" spans="1:11" x14ac:dyDescent="0.2">
      <c r="A182" s="2">
        <v>168</v>
      </c>
      <c r="B182" s="25">
        <f t="shared" si="17"/>
        <v>2087.365806604505</v>
      </c>
      <c r="C182" s="32">
        <f t="shared" si="18"/>
        <v>13929437.730275244</v>
      </c>
      <c r="D182" s="32">
        <f t="shared" si="24"/>
        <v>63579.327129105106</v>
      </c>
      <c r="E182" s="33">
        <f t="shared" si="19"/>
        <v>1.7056844365122999E-2</v>
      </c>
      <c r="F182" s="34">
        <f t="shared" si="20"/>
        <v>0.1</v>
      </c>
      <c r="G182" s="29">
        <v>0</v>
      </c>
      <c r="H182" s="35">
        <f t="shared" si="21"/>
        <v>994.50757653031894</v>
      </c>
      <c r="I182" s="32">
        <f t="shared" si="22"/>
        <v>30396.80179423669</v>
      </c>
      <c r="J182" s="36">
        <f t="shared" si="23"/>
        <v>11532364.218616694</v>
      </c>
      <c r="K182" s="36">
        <v>325879.65738198505</v>
      </c>
    </row>
    <row r="183" spans="1:11" x14ac:dyDescent="0.2">
      <c r="A183" s="2">
        <v>169</v>
      </c>
      <c r="B183" s="25">
        <f t="shared" si="17"/>
        <v>2084.4184773685683</v>
      </c>
      <c r="C183" s="32">
        <f t="shared" si="18"/>
        <v>13992927.017494889</v>
      </c>
      <c r="D183" s="32">
        <f t="shared" si="24"/>
        <v>63489.287219645455</v>
      </c>
      <c r="E183" s="33">
        <f t="shared" si="19"/>
        <v>1.6955793640393742E-2</v>
      </c>
      <c r="F183" s="34">
        <f t="shared" si="20"/>
        <v>0.1</v>
      </c>
      <c r="G183" s="29">
        <v>0</v>
      </c>
      <c r="H183" s="35">
        <f t="shared" si="21"/>
        <v>986.2544491842732</v>
      </c>
      <c r="I183" s="32">
        <f t="shared" si="22"/>
        <v>30144.54763143208</v>
      </c>
      <c r="J183" s="36">
        <f t="shared" si="23"/>
        <v>11562508.766248126</v>
      </c>
      <c r="K183" s="36">
        <v>327075.03091951681</v>
      </c>
    </row>
    <row r="184" spans="1:11" x14ac:dyDescent="0.2">
      <c r="A184" s="2">
        <v>170</v>
      </c>
      <c r="B184" s="25">
        <f t="shared" si="17"/>
        <v>2081.4926312116977</v>
      </c>
      <c r="C184" s="32">
        <f t="shared" si="18"/>
        <v>14056326.923047017</v>
      </c>
      <c r="D184" s="32">
        <f t="shared" si="24"/>
        <v>63399.90555212833</v>
      </c>
      <c r="E184" s="33">
        <f t="shared" si="19"/>
        <v>1.6855933187360103E-2</v>
      </c>
      <c r="F184" s="34">
        <f t="shared" si="20"/>
        <v>0.1</v>
      </c>
      <c r="G184" s="29">
        <v>0</v>
      </c>
      <c r="H184" s="35">
        <f t="shared" si="21"/>
        <v>978.06981212688629</v>
      </c>
      <c r="I184" s="32">
        <f t="shared" si="22"/>
        <v>29894.386852105683</v>
      </c>
      <c r="J184" s="36">
        <f t="shared" si="23"/>
        <v>11592403.153100232</v>
      </c>
      <c r="K184" s="36">
        <v>328264.44250665762</v>
      </c>
    </row>
    <row r="185" spans="1:11" x14ac:dyDescent="0.2">
      <c r="A185" s="2">
        <v>171</v>
      </c>
      <c r="B185" s="25">
        <f t="shared" si="17"/>
        <v>2078.5879867642843</v>
      </c>
      <c r="C185" s="32">
        <f t="shared" si="18"/>
        <v>14119638.096527126</v>
      </c>
      <c r="D185" s="32">
        <f t="shared" si="24"/>
        <v>63311.17348010838</v>
      </c>
      <c r="E185" s="33">
        <f t="shared" si="19"/>
        <v>1.6757242098870646E-2</v>
      </c>
      <c r="F185" s="34">
        <f t="shared" si="20"/>
        <v>0.1</v>
      </c>
      <c r="G185" s="29">
        <v>0</v>
      </c>
      <c r="H185" s="35">
        <f t="shared" si="21"/>
        <v>969.95309697729567</v>
      </c>
      <c r="I185" s="32">
        <f t="shared" si="22"/>
        <v>29646.302083879735</v>
      </c>
      <c r="J185" s="36">
        <f t="shared" si="23"/>
        <v>11622049.455184111</v>
      </c>
      <c r="K185" s="36">
        <v>329447.92187875911</v>
      </c>
    </row>
    <row r="186" spans="1:11" x14ac:dyDescent="0.2">
      <c r="A186" s="2">
        <v>172</v>
      </c>
      <c r="B186" s="25">
        <f t="shared" si="17"/>
        <v>2075.7042679571568</v>
      </c>
      <c r="C186" s="32">
        <f t="shared" si="18"/>
        <v>14182861.179047536</v>
      </c>
      <c r="D186" s="32">
        <f t="shared" si="24"/>
        <v>63223.082520410419</v>
      </c>
      <c r="E186" s="33">
        <f t="shared" si="19"/>
        <v>1.6659699954561076E-2</v>
      </c>
      <c r="F186" s="34">
        <f t="shared" si="20"/>
        <v>0.1</v>
      </c>
      <c r="G186" s="29">
        <v>0</v>
      </c>
      <c r="H186" s="35">
        <f t="shared" si="21"/>
        <v>961.90374007146511</v>
      </c>
      <c r="I186" s="32">
        <f t="shared" si="22"/>
        <v>29400.276098546135</v>
      </c>
      <c r="J186" s="36">
        <f t="shared" si="23"/>
        <v>11651449.731282657</v>
      </c>
      <c r="K186" s="36">
        <v>330625.49862286722</v>
      </c>
    </row>
    <row r="187" spans="1:11" x14ac:dyDescent="0.2">
      <c r="A187" s="2">
        <v>173</v>
      </c>
      <c r="B187" s="25">
        <f t="shared" si="17"/>
        <v>2072.8412038916549</v>
      </c>
      <c r="C187" s="32">
        <f t="shared" si="18"/>
        <v>14245996.80339686</v>
      </c>
      <c r="D187" s="32">
        <f t="shared" si="24"/>
        <v>63135.624349324033</v>
      </c>
      <c r="E187" s="33">
        <f t="shared" si="19"/>
        <v>1.6563286806783702E-2</v>
      </c>
      <c r="F187" s="34">
        <f t="shared" si="20"/>
        <v>0.1</v>
      </c>
      <c r="G187" s="29">
        <v>0</v>
      </c>
      <c r="H187" s="35">
        <f t="shared" si="21"/>
        <v>953.92118242304127</v>
      </c>
      <c r="I187" s="32">
        <f t="shared" si="22"/>
        <v>29156.291810868061</v>
      </c>
      <c r="J187" s="36">
        <f t="shared" si="23"/>
        <v>11680606.023093525</v>
      </c>
      <c r="K187" s="36">
        <v>331797.20217846183</v>
      </c>
    </row>
    <row r="188" spans="1:11" x14ac:dyDescent="0.2">
      <c r="A188" s="2">
        <v>174</v>
      </c>
      <c r="B188" s="25">
        <f t="shared" si="17"/>
        <v>2069.9985287136169</v>
      </c>
      <c r="C188" s="32">
        <f t="shared" si="18"/>
        <v>14309045.594195075</v>
      </c>
      <c r="D188" s="32">
        <f t="shared" si="24"/>
        <v>63048.790798215196</v>
      </c>
      <c r="E188" s="33">
        <f t="shared" si="19"/>
        <v>1.6467983166994878E-2</v>
      </c>
      <c r="F188" s="34">
        <f t="shared" si="20"/>
        <v>0.1</v>
      </c>
      <c r="G188" s="29">
        <v>0</v>
      </c>
      <c r="H188" s="35">
        <f t="shared" si="21"/>
        <v>946.00486968453504</v>
      </c>
      <c r="I188" s="32">
        <f t="shared" si="22"/>
        <v>28914.332277394024</v>
      </c>
      <c r="J188" s="36">
        <f t="shared" si="23"/>
        <v>11709520.35537092</v>
      </c>
      <c r="K188" s="36">
        <v>332963.06183819292</v>
      </c>
    </row>
    <row r="189" spans="1:11" x14ac:dyDescent="0.2">
      <c r="A189" s="2">
        <v>175</v>
      </c>
      <c r="B189" s="25">
        <f t="shared" si="17"/>
        <v>2067.1759814911402</v>
      </c>
      <c r="C189" s="32">
        <f t="shared" si="18"/>
        <v>14372008.168045538</v>
      </c>
      <c r="D189" s="32">
        <f t="shared" si="24"/>
        <v>62962.573850462213</v>
      </c>
      <c r="E189" s="33">
        <f t="shared" si="19"/>
        <v>1.6373769992644352E-2</v>
      </c>
      <c r="F189" s="34">
        <f t="shared" si="20"/>
        <v>0.1</v>
      </c>
      <c r="G189" s="29">
        <v>0</v>
      </c>
      <c r="H189" s="35">
        <f t="shared" si="21"/>
        <v>938.15425210882483</v>
      </c>
      <c r="I189" s="32">
        <f t="shared" si="22"/>
        <v>28674.380695281514</v>
      </c>
      <c r="J189" s="36">
        <f t="shared" si="23"/>
        <v>11738194.736066202</v>
      </c>
      <c r="K189" s="36">
        <v>334123.10674861271</v>
      </c>
    </row>
    <row r="190" spans="1:11" x14ac:dyDescent="0.2">
      <c r="A190" s="2">
        <v>176</v>
      </c>
      <c r="B190" s="25">
        <f t="shared" si="17"/>
        <v>2064.3733060959839</v>
      </c>
      <c r="C190" s="32">
        <f t="shared" si="18"/>
        <v>14434885.133682972</v>
      </c>
      <c r="D190" s="32">
        <f t="shared" si="24"/>
        <v>62876.965637434274</v>
      </c>
      <c r="E190" s="33">
        <f t="shared" si="19"/>
        <v>1.6280628674462394E-2</v>
      </c>
      <c r="F190" s="34">
        <f t="shared" si="20"/>
        <v>0.1</v>
      </c>
      <c r="G190" s="29">
        <v>0</v>
      </c>
      <c r="H190" s="35">
        <f t="shared" si="21"/>
        <v>930.36878451097948</v>
      </c>
      <c r="I190" s="32">
        <f t="shared" si="22"/>
        <v>28436.420401130155</v>
      </c>
      <c r="J190" s="36">
        <f t="shared" si="23"/>
        <v>11766631.156467332</v>
      </c>
      <c r="K190" s="36">
        <v>335277.36591090437</v>
      </c>
    </row>
    <row r="191" spans="1:11" x14ac:dyDescent="0.2">
      <c r="A191" s="2">
        <v>177</v>
      </c>
      <c r="B191" s="25">
        <f t="shared" si="17"/>
        <v>2061.5902510884825</v>
      </c>
      <c r="C191" s="32">
        <f t="shared" si="18"/>
        <v>14497677.092117762</v>
      </c>
      <c r="D191" s="32">
        <f t="shared" si="24"/>
        <v>62791.958434790373</v>
      </c>
      <c r="E191" s="33">
        <f t="shared" si="19"/>
        <v>1.6188541024220668E-2</v>
      </c>
      <c r="F191" s="34">
        <f t="shared" si="20"/>
        <v>0.1</v>
      </c>
      <c r="G191" s="29">
        <v>0</v>
      </c>
      <c r="H191" s="35">
        <f t="shared" si="21"/>
        <v>922.64792623039818</v>
      </c>
      <c r="I191" s="32">
        <f t="shared" si="22"/>
        <v>28200.434869823184</v>
      </c>
      <c r="J191" s="36">
        <f t="shared" si="23"/>
        <v>11794831.591337156</v>
      </c>
      <c r="K191" s="36">
        <v>336425.86818160705</v>
      </c>
    </row>
    <row r="192" spans="1:11" x14ac:dyDescent="0.2">
      <c r="A192" s="2">
        <v>178</v>
      </c>
      <c r="B192" s="25">
        <f t="shared" si="17"/>
        <v>2058.8265696058475</v>
      </c>
      <c r="C192" s="32">
        <f t="shared" si="18"/>
        <v>14560384.636777045</v>
      </c>
      <c r="D192" s="32">
        <f t="shared" si="24"/>
        <v>62707.544659283012</v>
      </c>
      <c r="E192" s="33">
        <f t="shared" si="19"/>
        <v>1.6097489262894754E-2</v>
      </c>
      <c r="F192" s="34">
        <f t="shared" si="20"/>
        <v>0.1</v>
      </c>
      <c r="G192" s="29">
        <v>0</v>
      </c>
      <c r="H192" s="35">
        <f t="shared" si="21"/>
        <v>914.9911410932641</v>
      </c>
      <c r="I192" s="32">
        <f t="shared" si="22"/>
        <v>27966.407713382225</v>
      </c>
      <c r="J192" s="36">
        <f t="shared" si="23"/>
        <v>11822797.999050537</v>
      </c>
      <c r="K192" s="36">
        <v>337568.64227333729</v>
      </c>
    </row>
    <row r="193" spans="1:11" x14ac:dyDescent="0.2">
      <c r="A193" s="2">
        <v>179</v>
      </c>
      <c r="B193" s="25">
        <f t="shared" si="17"/>
        <v>2056.0820192537371</v>
      </c>
      <c r="C193" s="32">
        <f t="shared" si="18"/>
        <v>14623008.353642346</v>
      </c>
      <c r="D193" s="32">
        <f t="shared" si="24"/>
        <v>62623.716865301132</v>
      </c>
      <c r="E193" s="33">
        <f t="shared" si="19"/>
        <v>1.6007456009222876E-2</v>
      </c>
      <c r="F193" s="34">
        <f t="shared" si="20"/>
        <v>0.1</v>
      </c>
      <c r="G193" s="29">
        <v>0</v>
      </c>
      <c r="H193" s="35">
        <f t="shared" si="21"/>
        <v>907.39789737531021</v>
      </c>
      <c r="I193" s="32">
        <f t="shared" si="22"/>
        <v>27734.322679826608</v>
      </c>
      <c r="J193" s="36">
        <f t="shared" si="23"/>
        <v>11850532.321730364</v>
      </c>
      <c r="K193" s="36">
        <v>338705.71675550699</v>
      </c>
    </row>
    <row r="194" spans="1:11" x14ac:dyDescent="0.2">
      <c r="A194" s="2">
        <v>180</v>
      </c>
      <c r="B194" s="25">
        <f t="shared" si="17"/>
        <v>2053.3563620009941</v>
      </c>
      <c r="C194" s="32">
        <f t="shared" si="18"/>
        <v>14685548.821383897</v>
      </c>
      <c r="D194" s="32">
        <f t="shared" si="24"/>
        <v>62540.467741550878</v>
      </c>
      <c r="E194" s="33">
        <f t="shared" si="19"/>
        <v>1.591842426860212E-2</v>
      </c>
      <c r="F194" s="34">
        <f t="shared" si="20"/>
        <v>0.1</v>
      </c>
      <c r="G194" s="29">
        <v>0</v>
      </c>
      <c r="H194" s="35">
        <f t="shared" si="21"/>
        <v>899.86766776489321</v>
      </c>
      <c r="I194" s="32">
        <f t="shared" si="22"/>
        <v>27504.163652048075</v>
      </c>
      <c r="J194" s="36">
        <f t="shared" si="23"/>
        <v>11878036.485382412</v>
      </c>
      <c r="K194" s="36">
        <v>339837.12005503743</v>
      </c>
    </row>
    <row r="195" spans="1:11" x14ac:dyDescent="0.2">
      <c r="A195" s="2">
        <v>181</v>
      </c>
      <c r="B195" s="25">
        <f t="shared" si="17"/>
        <v>2050.6493640774124</v>
      </c>
      <c r="C195" s="32">
        <f t="shared" si="18"/>
        <v>14748006.611492168</v>
      </c>
      <c r="D195" s="32">
        <f t="shared" si="24"/>
        <v>62457.790108270943</v>
      </c>
      <c r="E195" s="33">
        <f t="shared" si="19"/>
        <v>1.5830377422482153E-2</v>
      </c>
      <c r="F195" s="34">
        <f t="shared" si="20"/>
        <v>0.1</v>
      </c>
      <c r="G195" s="29">
        <v>0</v>
      </c>
      <c r="H195" s="35">
        <f t="shared" si="21"/>
        <v>892.39992932637517</v>
      </c>
      <c r="I195" s="32">
        <f t="shared" si="22"/>
        <v>27275.914646687143</v>
      </c>
      <c r="J195" s="36">
        <f t="shared" si="23"/>
        <v>11905312.400029099</v>
      </c>
      <c r="K195" s="36">
        <v>340962.88045706996</v>
      </c>
    </row>
    <row r="196" spans="1:11" x14ac:dyDescent="0.2">
      <c r="A196" s="2">
        <v>182</v>
      </c>
      <c r="B196" s="25">
        <f t="shared" si="17"/>
        <v>2047.9607958744671</v>
      </c>
      <c r="C196" s="32">
        <f t="shared" si="18"/>
        <v>14810382.28840564</v>
      </c>
      <c r="D196" s="32">
        <f t="shared" si="24"/>
        <v>62375.676913471892</v>
      </c>
      <c r="E196" s="33">
        <f t="shared" si="19"/>
        <v>1.5743299217929541E-2</v>
      </c>
      <c r="F196" s="34">
        <f t="shared" si="20"/>
        <v>0.1</v>
      </c>
      <c r="G196" s="29">
        <v>0</v>
      </c>
      <c r="H196" s="35">
        <f t="shared" si="21"/>
        <v>884.99416346380781</v>
      </c>
      <c r="I196" s="32">
        <f t="shared" si="22"/>
        <v>27049.559813027296</v>
      </c>
      <c r="J196" s="36">
        <f t="shared" si="23"/>
        <v>11932361.959842127</v>
      </c>
      <c r="K196" s="36">
        <v>342083.02610567334</v>
      </c>
    </row>
    <row r="197" spans="1:11" x14ac:dyDescent="0.2">
      <c r="A197" s="2">
        <v>183</v>
      </c>
      <c r="B197" s="25">
        <f t="shared" si="17"/>
        <v>2045.290431848875</v>
      </c>
      <c r="C197" s="32">
        <f t="shared" si="18"/>
        <v>14872676.409636257</v>
      </c>
      <c r="D197" s="32">
        <f t="shared" si="24"/>
        <v>62294.121230617166</v>
      </c>
      <c r="E197" s="33">
        <f t="shared" si="19"/>
        <v>1.5657173757685425E-2</v>
      </c>
      <c r="F197" s="34">
        <f t="shared" si="20"/>
        <v>0.1</v>
      </c>
      <c r="G197" s="29">
        <v>0</v>
      </c>
      <c r="H197" s="35">
        <f t="shared" si="21"/>
        <v>877.64985588491891</v>
      </c>
      <c r="I197" s="32">
        <f t="shared" si="22"/>
        <v>26825.083431891715</v>
      </c>
      <c r="J197" s="36">
        <f t="shared" si="23"/>
        <v>11959187.043274019</v>
      </c>
      <c r="K197" s="36">
        <v>343197.58500454709</v>
      </c>
    </row>
    <row r="198" spans="1:11" x14ac:dyDescent="0.2">
      <c r="A198" s="2">
        <v>184</v>
      </c>
      <c r="B198" s="25">
        <f t="shared" si="17"/>
        <v>2042.6380504289077</v>
      </c>
      <c r="C198" s="32">
        <f t="shared" si="18"/>
        <v>14934889.525891667</v>
      </c>
      <c r="D198" s="32">
        <f t="shared" si="24"/>
        <v>62213.116255410016</v>
      </c>
      <c r="E198" s="33">
        <f t="shared" si="19"/>
        <v>1.5571985490465776E-2</v>
      </c>
      <c r="F198" s="34">
        <f t="shared" si="20"/>
        <v>0.1</v>
      </c>
      <c r="G198" s="29">
        <v>0</v>
      </c>
      <c r="H198" s="35">
        <f t="shared" si="21"/>
        <v>870.36649656539726</v>
      </c>
      <c r="I198" s="32">
        <f t="shared" si="22"/>
        <v>26602.469914552828</v>
      </c>
      <c r="J198" s="36">
        <f t="shared" si="23"/>
        <v>11985789.513188573</v>
      </c>
      <c r="K198" s="36">
        <v>344306.58501772169</v>
      </c>
    </row>
    <row r="199" spans="1:11" x14ac:dyDescent="0.2">
      <c r="A199" s="2">
        <v>185</v>
      </c>
      <c r="B199" s="25">
        <f t="shared" si="17"/>
        <v>2040.0034339233573</v>
      </c>
      <c r="C199" s="32">
        <f t="shared" si="18"/>
        <v>14997022.181194704</v>
      </c>
      <c r="D199" s="32">
        <f t="shared" si="24"/>
        <v>62132.655303036794</v>
      </c>
      <c r="E199" s="33">
        <f t="shared" si="19"/>
        <v>1.54877192016095E-2</v>
      </c>
      <c r="F199" s="34">
        <f t="shared" si="20"/>
        <v>0.1</v>
      </c>
      <c r="G199" s="29">
        <v>0</v>
      </c>
      <c r="H199" s="35">
        <f t="shared" si="21"/>
        <v>863.14357971347431</v>
      </c>
      <c r="I199" s="32">
        <f t="shared" si="22"/>
        <v>26381.70380164856</v>
      </c>
      <c r="J199" s="36">
        <f t="shared" si="23"/>
        <v>12012171.216990221</v>
      </c>
      <c r="K199" s="36">
        <v>345410.05387025524</v>
      </c>
    </row>
    <row r="200" spans="1:11" x14ac:dyDescent="0.2">
      <c r="A200" s="2">
        <v>186</v>
      </c>
      <c r="B200" s="25">
        <f t="shared" si="17"/>
        <v>2037.3863684330672</v>
      </c>
      <c r="C200" s="32">
        <f t="shared" si="18"/>
        <v>15059074.91300012</v>
      </c>
      <c r="D200" s="32">
        <f t="shared" si="24"/>
        <v>62052.731805415824</v>
      </c>
      <c r="E200" s="33">
        <f t="shared" si="19"/>
        <v>1.5404360004007658E-2</v>
      </c>
      <c r="F200" s="34">
        <f t="shared" si="20"/>
        <v>0.1</v>
      </c>
      <c r="G200" s="29">
        <v>0</v>
      </c>
      <c r="H200" s="35">
        <f t="shared" si="21"/>
        <v>855.98060373479916</v>
      </c>
      <c r="I200" s="32">
        <f t="shared" si="22"/>
        <v>26162.769762110984</v>
      </c>
      <c r="J200" s="36">
        <f t="shared" si="23"/>
        <v>12038333.986752333</v>
      </c>
      <c r="K200" s="36">
        <v>346508.0191489266</v>
      </c>
    </row>
    <row r="201" spans="1:11" x14ac:dyDescent="0.2">
      <c r="A201" s="2">
        <v>187</v>
      </c>
      <c r="B201" s="25">
        <f t="shared" si="17"/>
        <v>2034.7866437649395</v>
      </c>
      <c r="C201" s="32">
        <f t="shared" si="18"/>
        <v>15121048.252308873</v>
      </c>
      <c r="D201" s="32">
        <f t="shared" si="24"/>
        <v>61973.33930875361</v>
      </c>
      <c r="E201" s="33">
        <f t="shared" si="19"/>
        <v>1.5321893329367151E-2</v>
      </c>
      <c r="F201" s="34">
        <f t="shared" si="20"/>
        <v>0.1</v>
      </c>
      <c r="G201" s="29">
        <v>0</v>
      </c>
      <c r="H201" s="35">
        <f t="shared" si="21"/>
        <v>848.8770711976058</v>
      </c>
      <c r="I201" s="32">
        <f t="shared" si="22"/>
        <v>25945.652592098744</v>
      </c>
      <c r="J201" s="36">
        <f t="shared" si="23"/>
        <v>12064279.639344431</v>
      </c>
      <c r="K201" s="36">
        <v>347600.50830292486</v>
      </c>
    </row>
    <row r="202" spans="1:11" x14ac:dyDescent="0.2">
      <c r="A202" s="2">
        <v>188</v>
      </c>
      <c r="B202" s="25">
        <f t="shared" si="17"/>
        <v>2032.2040533483482</v>
      </c>
      <c r="C202" s="32">
        <f t="shared" si="18"/>
        <v>15182942.72377944</v>
      </c>
      <c r="D202" s="32">
        <f t="shared" si="24"/>
        <v>61894.471470566466</v>
      </c>
      <c r="E202" s="33">
        <f t="shared" si="19"/>
        <v>1.5240304919664729E-2</v>
      </c>
      <c r="F202" s="34">
        <f t="shared" si="20"/>
        <v>0.1</v>
      </c>
      <c r="G202" s="29">
        <v>0</v>
      </c>
      <c r="H202" s="35">
        <f t="shared" si="21"/>
        <v>841.83248879816881</v>
      </c>
      <c r="I202" s="32">
        <f t="shared" si="22"/>
        <v>25730.337213943607</v>
      </c>
      <c r="J202" s="36">
        <f t="shared" si="23"/>
        <v>12090009.976558374</v>
      </c>
      <c r="K202" s="36">
        <v>348687.54864453577</v>
      </c>
    </row>
    <row r="203" spans="1:11" x14ac:dyDescent="0.2">
      <c r="A203" s="2">
        <v>189</v>
      </c>
      <c r="B203" s="25">
        <f t="shared" si="17"/>
        <v>2029.6383941538591</v>
      </c>
      <c r="C203" s="32">
        <f t="shared" si="18"/>
        <v>15244758.845836701</v>
      </c>
      <c r="D203" s="32">
        <f t="shared" si="24"/>
        <v>61816.122057260945</v>
      </c>
      <c r="E203" s="33">
        <f t="shared" si="19"/>
        <v>1.5159580818994047E-2</v>
      </c>
      <c r="F203" s="34">
        <f t="shared" si="20"/>
        <v>0.1</v>
      </c>
      <c r="G203" s="29">
        <v>0</v>
      </c>
      <c r="H203" s="35">
        <f t="shared" si="21"/>
        <v>834.8463673265461</v>
      </c>
      <c r="I203" s="32">
        <f t="shared" si="22"/>
        <v>25516.808675101947</v>
      </c>
      <c r="J203" s="36">
        <f t="shared" si="23"/>
        <v>12115526.785233475</v>
      </c>
      <c r="K203" s="36">
        <v>349769.16734982451</v>
      </c>
    </row>
    <row r="204" spans="1:11" x14ac:dyDescent="0.2">
      <c r="A204" s="2">
        <v>190</v>
      </c>
      <c r="B204" s="25">
        <f t="shared" si="17"/>
        <v>2027.0894666142005</v>
      </c>
      <c r="C204" s="32">
        <f t="shared" si="18"/>
        <v>15306497.130778974</v>
      </c>
      <c r="D204" s="32">
        <f t="shared" si="24"/>
        <v>61738.284942273051</v>
      </c>
      <c r="E204" s="33">
        <f t="shared" si="19"/>
        <v>1.5079707365556291E-2</v>
      </c>
      <c r="F204" s="34">
        <f t="shared" si="20"/>
        <v>0.1</v>
      </c>
      <c r="G204" s="29">
        <v>0</v>
      </c>
      <c r="H204" s="35">
        <f t="shared" si="21"/>
        <v>827.91822163260565</v>
      </c>
      <c r="I204" s="32">
        <f t="shared" si="22"/>
        <v>25305.052147117494</v>
      </c>
      <c r="J204" s="36">
        <f t="shared" si="23"/>
        <v>12140831.837380594</v>
      </c>
      <c r="K204" s="36">
        <v>350845.39145931508</v>
      </c>
    </row>
    <row r="205" spans="1:11" x14ac:dyDescent="0.2">
      <c r="A205" s="2">
        <v>191</v>
      </c>
      <c r="B205" s="25">
        <f t="shared" si="17"/>
        <v>2024.5570745473972</v>
      </c>
      <c r="C205" s="32">
        <f t="shared" si="18"/>
        <v>15368158.084881835</v>
      </c>
      <c r="D205" s="32">
        <f t="shared" si="24"/>
        <v>61660.954102860764</v>
      </c>
      <c r="E205" s="33">
        <f t="shared" si="19"/>
        <v>1.5000671183989085E-2</v>
      </c>
      <c r="F205" s="34">
        <f t="shared" si="20"/>
        <v>0.1</v>
      </c>
      <c r="G205" s="29">
        <v>0</v>
      </c>
      <c r="H205" s="35">
        <f t="shared" si="21"/>
        <v>821.04757059233441</v>
      </c>
      <c r="I205" s="32">
        <f t="shared" si="22"/>
        <v>25095.052924590709</v>
      </c>
      <c r="J205" s="36">
        <f t="shared" si="23"/>
        <v>12165926.890305184</v>
      </c>
      <c r="K205" s="36">
        <v>351916.24787866621</v>
      </c>
    </row>
    <row r="206" spans="1:11" x14ac:dyDescent="0.2">
      <c r="A206" s="2">
        <v>192</v>
      </c>
      <c r="B206" s="25">
        <f t="shared" si="17"/>
        <v>2022.0410250820062</v>
      </c>
      <c r="C206" s="32">
        <f t="shared" si="18"/>
        <v>15429742.208500216</v>
      </c>
      <c r="D206" s="32">
        <f t="shared" si="24"/>
        <v>61584.123618381098</v>
      </c>
      <c r="E206" s="33">
        <f t="shared" si="19"/>
        <v>1.4922459177868252E-2</v>
      </c>
      <c r="F206" s="34">
        <f t="shared" si="20"/>
        <v>0.1</v>
      </c>
      <c r="G206" s="29">
        <v>0</v>
      </c>
      <c r="H206" s="35">
        <f t="shared" si="21"/>
        <v>814.23393707442676</v>
      </c>
      <c r="I206" s="32">
        <f t="shared" si="22"/>
        <v>24886.796424157681</v>
      </c>
      <c r="J206" s="36">
        <f t="shared" si="23"/>
        <v>12190813.686729342</v>
      </c>
      <c r="K206" s="36">
        <v>352981.76337934413</v>
      </c>
    </row>
    <row r="207" spans="1:11" x14ac:dyDescent="0.2">
      <c r="A207" s="2">
        <v>193</v>
      </c>
      <c r="B207" s="25">
        <f t="shared" si="17"/>
        <v>2019.5411285843775</v>
      </c>
      <c r="C207" s="32">
        <f t="shared" si="18"/>
        <v>15491249.996167947</v>
      </c>
      <c r="D207" s="32">
        <f t="shared" si="24"/>
        <v>61507.787667730823</v>
      </c>
      <c r="E207" s="33">
        <f t="shared" si="19"/>
        <v>1.4845058522509082E-2</v>
      </c>
      <c r="F207" s="34">
        <f t="shared" si="20"/>
        <v>0.1</v>
      </c>
      <c r="G207" s="29">
        <v>0</v>
      </c>
      <c r="H207" s="35">
        <f t="shared" si="21"/>
        <v>807.47684790715016</v>
      </c>
      <c r="I207" s="32">
        <f t="shared" si="22"/>
        <v>24680.268183477794</v>
      </c>
      <c r="J207" s="36">
        <f t="shared" si="23"/>
        <v>12215493.954912819</v>
      </c>
      <c r="K207" s="36">
        <v>354041.96459929191</v>
      </c>
    </row>
    <row r="208" spans="1:11" x14ac:dyDescent="0.2">
      <c r="A208" s="2">
        <v>194</v>
      </c>
      <c r="B208" s="25">
        <f t="shared" ref="B208:B271" si="25">$C$4*(1+($C$6*($C$5/12)*A208))^(-1/$C$6)</f>
        <v>2017.0571985878883</v>
      </c>
      <c r="C208" s="32">
        <f t="shared" ref="C208:C271" si="26">(($C$4^$C$6)/((1-$C$6)*($C$5/12)))*(($C$4^(1-$C$6))-(B208^(1-$C$6)))*30.4375</f>
        <v>15552681.936695214</v>
      </c>
      <c r="D208" s="32">
        <f t="shared" si="24"/>
        <v>61431.940527267754</v>
      </c>
      <c r="E208" s="33">
        <f t="shared" ref="E208:E271" si="27">-LN(B208/B207)*12</f>
        <v>1.4768456657908395E-2</v>
      </c>
      <c r="F208" s="34">
        <f t="shared" ref="F208:F271" si="28">IF(E208&gt;0.1,E208,0.1)</f>
        <v>0.1</v>
      </c>
      <c r="G208" s="29">
        <v>0</v>
      </c>
      <c r="H208" s="35">
        <f t="shared" ref="H208:H271" si="29">H207*EXP(-F208/12)</f>
        <v>800.77583384548586</v>
      </c>
      <c r="I208" s="32">
        <f t="shared" ref="I208:I271" si="30">IF(G208=0,((H207-H208)/(F208/12)*30.4375),D208)</f>
        <v>24475.453860228841</v>
      </c>
      <c r="J208" s="36">
        <f t="shared" ref="J208:J271" si="31">I208+J207</f>
        <v>12239969.408773048</v>
      </c>
      <c r="K208" s="36">
        <v>355096.87804359529</v>
      </c>
    </row>
    <row r="209" spans="1:11" x14ac:dyDescent="0.2">
      <c r="A209" s="2">
        <v>195</v>
      </c>
      <c r="B209" s="25">
        <f t="shared" si="25"/>
        <v>2014.5890517240716</v>
      </c>
      <c r="C209" s="32">
        <f t="shared" si="26"/>
        <v>15614038.513263989</v>
      </c>
      <c r="D209" s="32">
        <f t="shared" ref="D209:D272" si="32">C209-C208</f>
        <v>61356.576568774879</v>
      </c>
      <c r="E209" s="33">
        <f t="shared" si="27"/>
        <v>1.469264128198872E-2</v>
      </c>
      <c r="F209" s="34">
        <f t="shared" si="28"/>
        <v>0.1</v>
      </c>
      <c r="G209" s="29">
        <v>0</v>
      </c>
      <c r="H209" s="35">
        <f t="shared" si="29"/>
        <v>794.1304295385421</v>
      </c>
      <c r="I209" s="32">
        <f t="shared" si="30"/>
        <v>24272.339231112084</v>
      </c>
      <c r="J209" s="36">
        <f t="shared" si="31"/>
        <v>12264241.748004161</v>
      </c>
      <c r="K209" s="36">
        <v>356146.53008514526</v>
      </c>
    </row>
    <row r="210" spans="1:11" x14ac:dyDescent="0.2">
      <c r="A210" s="2">
        <v>196</v>
      </c>
      <c r="B210" s="25">
        <f t="shared" si="25"/>
        <v>2012.1365076555855</v>
      </c>
      <c r="C210" s="32">
        <f t="shared" si="26"/>
        <v>15675320.203521296</v>
      </c>
      <c r="D210" s="32">
        <f t="shared" si="32"/>
        <v>61281.690257307142</v>
      </c>
      <c r="E210" s="33">
        <f t="shared" si="27"/>
        <v>1.4617600344023195E-2</v>
      </c>
      <c r="F210" s="34">
        <f t="shared" si="28"/>
        <v>0.1</v>
      </c>
      <c r="G210" s="29">
        <v>0</v>
      </c>
      <c r="H210" s="35">
        <f t="shared" si="29"/>
        <v>787.54017349723802</v>
      </c>
      <c r="I210" s="32">
        <f t="shared" si="30"/>
        <v>24070.910190863178</v>
      </c>
      <c r="J210" s="36">
        <f t="shared" si="31"/>
        <v>12288312.658195024</v>
      </c>
      <c r="K210" s="36">
        <v>357190.94696529757</v>
      </c>
    </row>
    <row r="211" spans="1:11" x14ac:dyDescent="0.2">
      <c r="A211" s="2">
        <v>197</v>
      </c>
      <c r="B211" s="25">
        <f t="shared" si="25"/>
        <v>2009.6993890109775</v>
      </c>
      <c r="C211" s="32">
        <f t="shared" si="26"/>
        <v>15736527.479670335</v>
      </c>
      <c r="D211" s="32">
        <f t="shared" si="32"/>
        <v>61207.276149038225</v>
      </c>
      <c r="E211" s="33">
        <f t="shared" si="27"/>
        <v>1.4543322038173144E-2</v>
      </c>
      <c r="F211" s="34">
        <f t="shared" si="28"/>
        <v>0.1</v>
      </c>
      <c r="G211" s="29">
        <v>0</v>
      </c>
      <c r="H211" s="35">
        <f t="shared" si="29"/>
        <v>781.00460806225556</v>
      </c>
      <c r="I211" s="32">
        <f t="shared" si="30"/>
        <v>23871.152751273432</v>
      </c>
      <c r="J211" s="36">
        <f t="shared" si="31"/>
        <v>12312183.810946297</v>
      </c>
      <c r="K211" s="36">
        <v>358230.15479452861</v>
      </c>
    </row>
    <row r="212" spans="1:11" x14ac:dyDescent="0.2">
      <c r="A212" s="2">
        <v>198</v>
      </c>
      <c r="B212" s="25">
        <f t="shared" si="25"/>
        <v>2007.2775213211573</v>
      </c>
      <c r="C212" s="32">
        <f t="shared" si="26"/>
        <v>15797660.808560017</v>
      </c>
      <c r="D212" s="32">
        <f t="shared" si="32"/>
        <v>61133.328889682889</v>
      </c>
      <c r="E212" s="33">
        <f t="shared" si="27"/>
        <v>1.4469794797410417E-2</v>
      </c>
      <c r="F212" s="34">
        <f t="shared" si="28"/>
        <v>0.1</v>
      </c>
      <c r="G212" s="29">
        <v>0</v>
      </c>
      <c r="H212" s="35">
        <f t="shared" si="29"/>
        <v>774.52327937225755</v>
      </c>
      <c r="I212" s="32">
        <f t="shared" si="30"/>
        <v>23673.053040217725</v>
      </c>
      <c r="J212" s="36">
        <f t="shared" si="31"/>
        <v>12335856.863986515</v>
      </c>
      <c r="K212" s="36">
        <v>359264.17955308827</v>
      </c>
    </row>
    <row r="213" spans="1:11" x14ac:dyDescent="0.2">
      <c r="A213" s="2">
        <v>199</v>
      </c>
      <c r="B213" s="25">
        <f t="shared" si="25"/>
        <v>2004.8707329575607</v>
      </c>
      <c r="C213" s="32">
        <f t="shared" si="26"/>
        <v>15858720.651772153</v>
      </c>
      <c r="D213" s="32">
        <f t="shared" si="32"/>
        <v>61059.843212135136</v>
      </c>
      <c r="E213" s="33">
        <f t="shared" si="27"/>
        <v>1.4397007287402914E-2</v>
      </c>
      <c r="F213" s="34">
        <f t="shared" si="28"/>
        <v>0.1</v>
      </c>
      <c r="G213" s="29">
        <v>0</v>
      </c>
      <c r="H213" s="35">
        <f t="shared" si="29"/>
        <v>768.09573733236903</v>
      </c>
      <c r="I213" s="32">
        <f t="shared" si="30"/>
        <v>23476.597300692825</v>
      </c>
      <c r="J213" s="36">
        <f t="shared" si="31"/>
        <v>12359333.461287208</v>
      </c>
      <c r="K213" s="36">
        <v>360293.04709164926</v>
      </c>
    </row>
    <row r="214" spans="1:11" x14ac:dyDescent="0.2">
      <c r="A214" s="2">
        <v>200</v>
      </c>
      <c r="B214" s="25">
        <f t="shared" si="25"/>
        <v>2002.4788550719188</v>
      </c>
      <c r="C214" s="32">
        <f t="shared" si="26"/>
        <v>15919707.465707121</v>
      </c>
      <c r="D214" s="32">
        <f t="shared" si="32"/>
        <v>60986.813934968784</v>
      </c>
      <c r="E214" s="33">
        <f t="shared" si="27"/>
        <v>1.4324948400776857E-2</v>
      </c>
      <c r="F214" s="34">
        <f t="shared" si="28"/>
        <v>0.1</v>
      </c>
      <c r="G214" s="29">
        <v>0</v>
      </c>
      <c r="H214" s="35">
        <f t="shared" si="29"/>
        <v>761.72153558292086</v>
      </c>
      <c r="I214" s="32">
        <f t="shared" si="30"/>
        <v>23281.77188985941</v>
      </c>
      <c r="J214" s="36">
        <f t="shared" si="31"/>
        <v>12382615.233177068</v>
      </c>
      <c r="K214" s="36">
        <v>361316.78313195374</v>
      </c>
    </row>
    <row r="215" spans="1:11" x14ac:dyDescent="0.2">
      <c r="A215" s="2">
        <v>201</v>
      </c>
      <c r="B215" s="25">
        <f t="shared" si="25"/>
        <v>2000.1017215376121</v>
      </c>
      <c r="C215" s="32">
        <f t="shared" si="26"/>
        <v>15980621.701667478</v>
      </c>
      <c r="D215" s="32">
        <f t="shared" si="32"/>
        <v>60914.235960356891</v>
      </c>
      <c r="E215" s="33">
        <f t="shared" si="27"/>
        <v>1.4253607251384887E-2</v>
      </c>
      <c r="F215" s="34">
        <f t="shared" si="28"/>
        <v>0.1</v>
      </c>
      <c r="G215" s="29">
        <v>0</v>
      </c>
      <c r="H215" s="35">
        <f t="shared" si="29"/>
        <v>755.40023146845215</v>
      </c>
      <c r="I215" s="32">
        <f t="shared" si="30"/>
        <v>23088.563278096986</v>
      </c>
      <c r="J215" s="36">
        <f t="shared" si="31"/>
        <v>12405703.796455165</v>
      </c>
      <c r="K215" s="36">
        <v>362335.413267456</v>
      </c>
    </row>
    <row r="216" spans="1:11" x14ac:dyDescent="0.2">
      <c r="A216" s="2">
        <v>202</v>
      </c>
      <c r="B216" s="25">
        <f t="shared" si="25"/>
        <v>1997.73916889253</v>
      </c>
      <c r="C216" s="32">
        <f t="shared" si="26"/>
        <v>16041463.805940099</v>
      </c>
      <c r="D216" s="32">
        <f t="shared" si="32"/>
        <v>60842.104272620752</v>
      </c>
      <c r="E216" s="33">
        <f t="shared" si="27"/>
        <v>1.4182973168917479E-2</v>
      </c>
      <c r="F216" s="34">
        <f t="shared" si="28"/>
        <v>0.1</v>
      </c>
      <c r="G216" s="29">
        <v>0</v>
      </c>
      <c r="H216" s="35">
        <f t="shared" si="29"/>
        <v>749.13138600697016</v>
      </c>
      <c r="I216" s="32">
        <f t="shared" si="30"/>
        <v>22896.958048062959</v>
      </c>
      <c r="J216" s="36">
        <f t="shared" si="31"/>
        <v>12428600.754503228</v>
      </c>
      <c r="K216" s="36">
        <v>363348.96296396246</v>
      </c>
    </row>
    <row r="217" spans="1:11" x14ac:dyDescent="0.2">
      <c r="A217" s="2">
        <v>203</v>
      </c>
      <c r="B217" s="25">
        <f t="shared" si="25"/>
        <v>1995.3910362834204</v>
      </c>
      <c r="C217" s="32">
        <f t="shared" si="26"/>
        <v>16102234.219876222</v>
      </c>
      <c r="D217" s="32">
        <f t="shared" si="32"/>
        <v>60770.413936123252</v>
      </c>
      <c r="E217" s="33">
        <f t="shared" si="27"/>
        <v>1.4113035693490844E-2</v>
      </c>
      <c r="F217" s="34">
        <f t="shared" si="28"/>
        <v>0.1</v>
      </c>
      <c r="G217" s="29">
        <v>0</v>
      </c>
      <c r="H217" s="35">
        <f t="shared" si="29"/>
        <v>742.91456385946503</v>
      </c>
      <c r="I217" s="32">
        <f t="shared" si="30"/>
        <v>22706.942893762476</v>
      </c>
      <c r="J217" s="36">
        <f t="shared" si="31"/>
        <v>12451307.69739699</v>
      </c>
      <c r="K217" s="36">
        <v>364357.45756026835</v>
      </c>
    </row>
    <row r="218" spans="1:11" x14ac:dyDescent="0.2">
      <c r="A218" s="2">
        <v>204</v>
      </c>
      <c r="B218" s="25">
        <f t="shared" si="25"/>
        <v>1993.0571654116588</v>
      </c>
      <c r="C218" s="32">
        <f t="shared" si="26"/>
        <v>16162933.379970197</v>
      </c>
      <c r="D218" s="32">
        <f t="shared" si="32"/>
        <v>60699.160093974322</v>
      </c>
      <c r="E218" s="33">
        <f t="shared" si="27"/>
        <v>1.4043784570547394E-2</v>
      </c>
      <c r="F218" s="34">
        <f t="shared" si="28"/>
        <v>0.1</v>
      </c>
      <c r="G218" s="29">
        <v>0</v>
      </c>
      <c r="H218" s="35">
        <f t="shared" si="29"/>
        <v>736.74933329967826</v>
      </c>
      <c r="I218" s="32">
        <f t="shared" si="30"/>
        <v>22518.504619621206</v>
      </c>
      <c r="J218" s="36">
        <f t="shared" si="31"/>
        <v>12473826.202016611</v>
      </c>
      <c r="K218" s="36">
        <v>365360.92226879112</v>
      </c>
    </row>
    <row r="219" spans="1:11" x14ac:dyDescent="0.2">
      <c r="A219" s="2">
        <v>205</v>
      </c>
      <c r="B219" s="25">
        <f t="shared" si="25"/>
        <v>1990.7374004804099</v>
      </c>
      <c r="C219" s="32">
        <f t="shared" si="26"/>
        <v>16223561.717936372</v>
      </c>
      <c r="D219" s="32">
        <f t="shared" si="32"/>
        <v>60628.33796617575</v>
      </c>
      <c r="E219" s="33">
        <f t="shared" si="27"/>
        <v>1.3975209745807354E-2</v>
      </c>
      <c r="F219" s="34">
        <f t="shared" si="28"/>
        <v>0.1</v>
      </c>
      <c r="G219" s="29">
        <v>0</v>
      </c>
      <c r="H219" s="35">
        <f t="shared" si="29"/>
        <v>730.63526618412095</v>
      </c>
      <c r="I219" s="32">
        <f t="shared" si="30"/>
        <v>22331.630139573055</v>
      </c>
      <c r="J219" s="36">
        <f t="shared" si="31"/>
        <v>12496157.832156183</v>
      </c>
      <c r="K219" s="36">
        <v>366359.38217620074</v>
      </c>
    </row>
    <row r="220" spans="1:11" x14ac:dyDescent="0.2">
      <c r="A220" s="2">
        <v>206</v>
      </c>
      <c r="B220" s="25">
        <f t="shared" si="25"/>
        <v>1988.4315881431291</v>
      </c>
      <c r="C220" s="32">
        <f t="shared" si="26"/>
        <v>16284119.660784345</v>
      </c>
      <c r="D220" s="32">
        <f t="shared" si="32"/>
        <v>60557.942847972736</v>
      </c>
      <c r="E220" s="33">
        <f t="shared" si="27"/>
        <v>1.3907301360419545E-2</v>
      </c>
      <c r="F220" s="34">
        <f t="shared" si="28"/>
        <v>0.1</v>
      </c>
      <c r="G220" s="29">
        <v>0</v>
      </c>
      <c r="H220" s="35">
        <f t="shared" si="29"/>
        <v>724.57193792234193</v>
      </c>
      <c r="I220" s="32">
        <f t="shared" si="30"/>
        <v>22146.306476147871</v>
      </c>
      <c r="J220" s="36">
        <f t="shared" si="31"/>
        <v>12518304.138632331</v>
      </c>
      <c r="K220" s="36">
        <v>367352.86224404682</v>
      </c>
    </row>
    <row r="221" spans="1:11" x14ac:dyDescent="0.2">
      <c r="A221" s="2">
        <v>207</v>
      </c>
      <c r="B221" s="25">
        <f t="shared" si="25"/>
        <v>1986.1395774533705</v>
      </c>
      <c r="C221" s="32">
        <f t="shared" si="26"/>
        <v>16344607.630892986</v>
      </c>
      <c r="D221" s="32">
        <f t="shared" si="32"/>
        <v>60487.970108641312</v>
      </c>
      <c r="E221" s="33">
        <f t="shared" si="27"/>
        <v>1.3840049746236626E-2</v>
      </c>
      <c r="F221" s="34">
        <f t="shared" si="28"/>
        <v>0.1</v>
      </c>
      <c r="G221" s="29">
        <v>0</v>
      </c>
      <c r="H221" s="35">
        <f t="shared" si="29"/>
        <v>718.55892744744187</v>
      </c>
      <c r="I221" s="32">
        <f t="shared" si="30"/>
        <v>21962.520759572457</v>
      </c>
      <c r="J221" s="36">
        <f t="shared" si="31"/>
        <v>12540266.659391904</v>
      </c>
      <c r="K221" s="36">
        <v>368341.3873093829</v>
      </c>
    </row>
    <row r="222" spans="1:11" x14ac:dyDescent="0.2">
      <c r="A222" s="2">
        <v>208</v>
      </c>
      <c r="B222" s="25">
        <f t="shared" si="25"/>
        <v>1983.8612198158592</v>
      </c>
      <c r="C222" s="32">
        <f t="shared" si="26"/>
        <v>16405026.046082601</v>
      </c>
      <c r="D222" s="32">
        <f t="shared" si="32"/>
        <v>60418.415189614519</v>
      </c>
      <c r="E222" s="33">
        <f t="shared" si="27"/>
        <v>1.37734454212121E-2</v>
      </c>
      <c r="F222" s="34">
        <f t="shared" si="28"/>
        <v>0.1</v>
      </c>
      <c r="G222" s="29">
        <v>0</v>
      </c>
      <c r="H222" s="35">
        <f t="shared" si="29"/>
        <v>712.59581718683239</v>
      </c>
      <c r="I222" s="32">
        <f t="shared" si="30"/>
        <v>21780.260226876137</v>
      </c>
      <c r="J222" s="36">
        <f t="shared" si="31"/>
        <v>12562046.91961878</v>
      </c>
      <c r="K222" s="36">
        <v>369324.98208538711</v>
      </c>
    </row>
    <row r="223" spans="1:11" x14ac:dyDescent="0.2">
      <c r="A223" s="2">
        <v>209</v>
      </c>
      <c r="B223" s="25">
        <f t="shared" si="25"/>
        <v>1981.5963689387877</v>
      </c>
      <c r="C223" s="32">
        <f t="shared" si="26"/>
        <v>16465375.319685856</v>
      </c>
      <c r="D223" s="32">
        <f t="shared" si="32"/>
        <v>60349.273603254929</v>
      </c>
      <c r="E223" s="33">
        <f t="shared" si="27"/>
        <v>1.3707479084969776E-2</v>
      </c>
      <c r="F223" s="34">
        <f t="shared" si="28"/>
        <v>0.1</v>
      </c>
      <c r="G223" s="29">
        <v>0</v>
      </c>
      <c r="H223" s="35">
        <f t="shared" si="29"/>
        <v>706.68219303323781</v>
      </c>
      <c r="I223" s="32">
        <f t="shared" si="30"/>
        <v>21599.512221004214</v>
      </c>
      <c r="J223" s="36">
        <f t="shared" si="31"/>
        <v>12583646.431839785</v>
      </c>
      <c r="K223" s="36">
        <v>370303.67116198002</v>
      </c>
    </row>
    <row r="224" spans="1:11" x14ac:dyDescent="0.2">
      <c r="A224" s="2">
        <v>210</v>
      </c>
      <c r="B224" s="25">
        <f t="shared" si="25"/>
        <v>1979.3448807873096</v>
      </c>
      <c r="C224" s="32">
        <f t="shared" si="26"/>
        <v>16525655.860617025</v>
      </c>
      <c r="D224" s="32">
        <f t="shared" si="32"/>
        <v>60280.540931168944</v>
      </c>
      <c r="E224" s="33">
        <f t="shared" si="27"/>
        <v>1.3642141614428279E-2</v>
      </c>
      <c r="F224" s="34">
        <f t="shared" si="28"/>
        <v>0.1</v>
      </c>
      <c r="G224" s="29">
        <v>0</v>
      </c>
      <c r="H224" s="35">
        <f t="shared" si="29"/>
        <v>700.81764431593763</v>
      </c>
      <c r="I224" s="32">
        <f t="shared" si="30"/>
        <v>21420.264189938913</v>
      </c>
      <c r="J224" s="36">
        <f t="shared" si="31"/>
        <v>12605066.696029723</v>
      </c>
      <c r="K224" s="36">
        <v>371277.47900643951</v>
      </c>
    </row>
    <row r="225" spans="1:11" x14ac:dyDescent="0.2">
      <c r="A225" s="2">
        <v>211</v>
      </c>
      <c r="B225" s="25">
        <f t="shared" si="25"/>
        <v>1977.1066135381782</v>
      </c>
      <c r="C225" s="32">
        <f t="shared" si="26"/>
        <v>16585868.073440095</v>
      </c>
      <c r="D225" s="32">
        <f t="shared" si="32"/>
        <v>60212.212823070586</v>
      </c>
      <c r="E225" s="33">
        <f t="shared" si="27"/>
        <v>1.3577424059661997E-2</v>
      </c>
      <c r="F225" s="34">
        <f t="shared" si="28"/>
        <v>0.1</v>
      </c>
      <c r="G225" s="29">
        <v>0</v>
      </c>
      <c r="H225" s="35">
        <f t="shared" si="29"/>
        <v>695.00176377224739</v>
      </c>
      <c r="I225" s="32">
        <f t="shared" si="30"/>
        <v>21242.503685828608</v>
      </c>
      <c r="J225" s="36">
        <f t="shared" si="31"/>
        <v>12626309.199715551</v>
      </c>
      <c r="K225" s="36">
        <v>372246.42996401241</v>
      </c>
    </row>
    <row r="226" spans="1:11" x14ac:dyDescent="0.2">
      <c r="A226" s="2">
        <v>212</v>
      </c>
      <c r="B226" s="25">
        <f t="shared" si="25"/>
        <v>1974.8814275355173</v>
      </c>
      <c r="C226" s="32">
        <f t="shared" si="26"/>
        <v>16646012.358435599</v>
      </c>
      <c r="D226" s="32">
        <f t="shared" si="32"/>
        <v>60144.284995503724</v>
      </c>
      <c r="E226" s="33">
        <f t="shared" si="27"/>
        <v>1.3513317639739689E-2</v>
      </c>
      <c r="F226" s="34">
        <f t="shared" si="28"/>
        <v>0.1</v>
      </c>
      <c r="G226" s="29">
        <v>0</v>
      </c>
      <c r="H226" s="35">
        <f t="shared" si="29"/>
        <v>689.23414751923644</v>
      </c>
      <c r="I226" s="32">
        <f t="shared" si="30"/>
        <v>21066.218364122466</v>
      </c>
      <c r="J226" s="36">
        <f t="shared" si="31"/>
        <v>12647375.418079674</v>
      </c>
      <c r="K226" s="36">
        <v>373210.54825852317</v>
      </c>
    </row>
    <row r="227" spans="1:11" x14ac:dyDescent="0.2">
      <c r="A227" s="2">
        <v>213</v>
      </c>
      <c r="B227" s="25">
        <f t="shared" si="25"/>
        <v>1972.6691852476704</v>
      </c>
      <c r="C227" s="32">
        <f t="shared" si="26"/>
        <v>16706089.111665424</v>
      </c>
      <c r="D227" s="32">
        <f t="shared" si="32"/>
        <v>60076.753229824826</v>
      </c>
      <c r="E227" s="33">
        <f t="shared" si="27"/>
        <v>1.3449813738822182E-2</v>
      </c>
      <c r="F227" s="34">
        <f t="shared" si="28"/>
        <v>0.1</v>
      </c>
      <c r="G227" s="29">
        <v>0</v>
      </c>
      <c r="H227" s="35">
        <f t="shared" si="29"/>
        <v>683.51439502568053</v>
      </c>
      <c r="I227" s="32">
        <f t="shared" si="30"/>
        <v>20891.395982712984</v>
      </c>
      <c r="J227" s="36">
        <f t="shared" si="31"/>
        <v>12668266.814062387</v>
      </c>
      <c r="K227" s="36">
        <v>374169.85799297929</v>
      </c>
    </row>
    <row r="228" spans="1:11" x14ac:dyDescent="0.2">
      <c r="A228" s="2">
        <v>214</v>
      </c>
      <c r="B228" s="25">
        <f t="shared" si="25"/>
        <v>1970.4697512251155</v>
      </c>
      <c r="C228" s="32">
        <f t="shared" si="26"/>
        <v>16766098.725037392</v>
      </c>
      <c r="D228" s="32">
        <f t="shared" si="32"/>
        <v>60009.613371968269</v>
      </c>
      <c r="E228" s="33">
        <f t="shared" si="27"/>
        <v>1.3386903902240375E-2</v>
      </c>
      <c r="F228" s="34">
        <f t="shared" si="28"/>
        <v>0.1</v>
      </c>
      <c r="G228" s="29">
        <v>0</v>
      </c>
      <c r="H228" s="35">
        <f t="shared" si="29"/>
        <v>677.84210908424666</v>
      </c>
      <c r="I228" s="32">
        <f t="shared" si="30"/>
        <v>20718.024401087208</v>
      </c>
      <c r="J228" s="36">
        <f t="shared" si="31"/>
        <v>12688984.838463474</v>
      </c>
      <c r="K228" s="36">
        <v>375124.38315017417</v>
      </c>
    </row>
    <row r="229" spans="1:11" x14ac:dyDescent="0.2">
      <c r="A229" s="2">
        <v>215</v>
      </c>
      <c r="B229" s="25">
        <f t="shared" si="25"/>
        <v>1968.2829920593972</v>
      </c>
      <c r="C229" s="32">
        <f t="shared" si="26"/>
        <v>16826041.586367533</v>
      </c>
      <c r="D229" s="32">
        <f t="shared" si="32"/>
        <v>59942.861330140382</v>
      </c>
      <c r="E229" s="33">
        <f t="shared" si="27"/>
        <v>1.3324579832800275E-2</v>
      </c>
      <c r="F229" s="34">
        <f t="shared" si="28"/>
        <v>0.1</v>
      </c>
      <c r="G229" s="29">
        <v>0</v>
      </c>
      <c r="H229" s="35">
        <f t="shared" si="29"/>
        <v>672.21689578390942</v>
      </c>
      <c r="I229" s="32">
        <f t="shared" si="30"/>
        <v>20546.091579481756</v>
      </c>
      <c r="J229" s="36">
        <f t="shared" si="31"/>
        <v>12709530.930042956</v>
      </c>
      <c r="K229" s="36">
        <v>376074.14759328641</v>
      </c>
    </row>
    <row r="230" spans="1:11" x14ac:dyDescent="0.2">
      <c r="A230" s="2">
        <v>216</v>
      </c>
      <c r="B230" s="25">
        <f t="shared" si="25"/>
        <v>1966.1087763430633</v>
      </c>
      <c r="C230" s="32">
        <f t="shared" si="26"/>
        <v>16885918.079442039</v>
      </c>
      <c r="D230" s="32">
        <f t="shared" si="32"/>
        <v>59876.493074506521</v>
      </c>
      <c r="E230" s="33">
        <f t="shared" si="27"/>
        <v>1.3262833387081677E-2</v>
      </c>
      <c r="F230" s="34">
        <f t="shared" si="28"/>
        <v>0.1</v>
      </c>
      <c r="G230" s="29">
        <v>0</v>
      </c>
      <c r="H230" s="35">
        <f t="shared" si="29"/>
        <v>666.63836448259553</v>
      </c>
      <c r="I230" s="32">
        <f t="shared" si="30"/>
        <v>20375.585578048973</v>
      </c>
      <c r="J230" s="36">
        <f t="shared" si="31"/>
        <v>12729906.515621005</v>
      </c>
      <c r="K230" s="36">
        <v>377019.17506647663</v>
      </c>
    </row>
    <row r="231" spans="1:11" x14ac:dyDescent="0.2">
      <c r="A231" s="2">
        <v>217</v>
      </c>
      <c r="B231" s="25">
        <f t="shared" si="25"/>
        <v>1963.9469746305622</v>
      </c>
      <c r="C231" s="32">
        <f t="shared" si="26"/>
        <v>16945728.58407722</v>
      </c>
      <c r="D231" s="32">
        <f t="shared" si="32"/>
        <v>59810.504635181278</v>
      </c>
      <c r="E231" s="33">
        <f t="shared" si="27"/>
        <v>1.3201656571931834E-2</v>
      </c>
      <c r="F231" s="34">
        <f t="shared" si="28"/>
        <v>0.1</v>
      </c>
      <c r="G231" s="29">
        <v>0</v>
      </c>
      <c r="H231" s="35">
        <f t="shared" si="29"/>
        <v>661.10612778005611</v>
      </c>
      <c r="I231" s="32">
        <f t="shared" si="30"/>
        <v>20206.494556025238</v>
      </c>
      <c r="J231" s="36">
        <f t="shared" si="31"/>
        <v>12750113.010177029</v>
      </c>
      <c r="K231" s="36">
        <v>377959.48919548077</v>
      </c>
    </row>
    <row r="232" spans="1:11" x14ac:dyDescent="0.2">
      <c r="A232" s="2">
        <v>218</v>
      </c>
      <c r="B232" s="25">
        <f t="shared" si="25"/>
        <v>1961.7974594000846</v>
      </c>
      <c r="C232" s="32">
        <f t="shared" si="26"/>
        <v>17005473.47617865</v>
      </c>
      <c r="D232" s="32">
        <f t="shared" si="32"/>
        <v>59744.892101429403</v>
      </c>
      <c r="E232" s="33">
        <f t="shared" si="27"/>
        <v>1.3141041540994087E-2</v>
      </c>
      <c r="F232" s="34">
        <f t="shared" si="28"/>
        <v>0.1</v>
      </c>
      <c r="G232" s="29">
        <v>0</v>
      </c>
      <c r="H232" s="35">
        <f t="shared" si="29"/>
        <v>655.6198014909636</v>
      </c>
      <c r="I232" s="32">
        <f t="shared" si="30"/>
        <v>20038.806770910418</v>
      </c>
      <c r="J232" s="36">
        <f t="shared" si="31"/>
        <v>12770151.816947939</v>
      </c>
      <c r="K232" s="36">
        <v>378895.11348820111</v>
      </c>
    </row>
    <row r="233" spans="1:11" x14ac:dyDescent="0.2">
      <c r="A233" s="2">
        <v>219</v>
      </c>
      <c r="B233" s="25">
        <f t="shared" si="25"/>
        <v>1959.660105016316</v>
      </c>
      <c r="C233" s="32">
        <f t="shared" si="26"/>
        <v>17065153.127799489</v>
      </c>
      <c r="D233" s="32">
        <f t="shared" si="32"/>
        <v>59679.651620838791</v>
      </c>
      <c r="E233" s="33">
        <f t="shared" si="27"/>
        <v>1.3080980591363461E-2</v>
      </c>
      <c r="F233" s="34">
        <f t="shared" si="28"/>
        <v>0.1</v>
      </c>
      <c r="G233" s="29">
        <v>0</v>
      </c>
      <c r="H233" s="35">
        <f t="shared" si="29"/>
        <v>650.17900461823183</v>
      </c>
      <c r="I233" s="32">
        <f t="shared" si="30"/>
        <v>19872.510577652778</v>
      </c>
      <c r="J233" s="36">
        <f t="shared" si="31"/>
        <v>12790024.327525591</v>
      </c>
      <c r="K233" s="36">
        <v>379826.0713352937</v>
      </c>
    </row>
    <row r="234" spans="1:11" x14ac:dyDescent="0.2">
      <c r="A234" s="2">
        <v>220</v>
      </c>
      <c r="B234" s="25">
        <f t="shared" si="25"/>
        <v>1957.5347876940796</v>
      </c>
      <c r="C234" s="32">
        <f t="shared" si="26"/>
        <v>17124767.907196946</v>
      </c>
      <c r="D234" s="32">
        <f t="shared" si="32"/>
        <v>59614.779397457838</v>
      </c>
      <c r="E234" s="33">
        <f t="shared" si="27"/>
        <v>1.3021466160306527E-2</v>
      </c>
      <c r="F234" s="34">
        <f t="shared" si="28"/>
        <v>0.1</v>
      </c>
      <c r="G234" s="29">
        <v>0</v>
      </c>
      <c r="H234" s="35">
        <f t="shared" si="29"/>
        <v>644.78335932655818</v>
      </c>
      <c r="I234" s="32">
        <f t="shared" si="30"/>
        <v>19707.59442783799</v>
      </c>
      <c r="J234" s="36">
        <f t="shared" si="31"/>
        <v>12809731.921953429</v>
      </c>
      <c r="K234" s="36">
        <v>380752.38601075317</v>
      </c>
    </row>
    <row r="235" spans="1:11" x14ac:dyDescent="0.2">
      <c r="A235" s="2">
        <v>221</v>
      </c>
      <c r="B235" s="25">
        <f t="shared" si="25"/>
        <v>1955.4213854628354</v>
      </c>
      <c r="C235" s="32">
        <f t="shared" si="26"/>
        <v>17184318.178888254</v>
      </c>
      <c r="D235" s="32">
        <f t="shared" si="32"/>
        <v>59550.271691307425</v>
      </c>
      <c r="E235" s="33">
        <f t="shared" si="27"/>
        <v>1.2962490822118882E-2</v>
      </c>
      <c r="F235" s="34">
        <f t="shared" si="28"/>
        <v>0.1</v>
      </c>
      <c r="G235" s="29">
        <v>0</v>
      </c>
      <c r="H235" s="35">
        <f t="shared" si="29"/>
        <v>639.43249091618463</v>
      </c>
      <c r="I235" s="32">
        <f t="shared" si="30"/>
        <v>19544.046868889392</v>
      </c>
      <c r="J235" s="36">
        <f t="shared" si="31"/>
        <v>12829275.968822317</v>
      </c>
      <c r="K235" s="36">
        <v>381674.08067249466</v>
      </c>
    </row>
    <row r="236" spans="1:11" x14ac:dyDescent="0.2">
      <c r="A236" s="2">
        <v>222</v>
      </c>
      <c r="B236" s="25">
        <f t="shared" si="25"/>
        <v>1953.3197781320237</v>
      </c>
      <c r="C236" s="32">
        <f t="shared" si="26"/>
        <v>17243804.303705502</v>
      </c>
      <c r="D236" s="32">
        <f t="shared" si="32"/>
        <v>59486.124817248434</v>
      </c>
      <c r="E236" s="33">
        <f t="shared" si="27"/>
        <v>1.290404728500421E-2</v>
      </c>
      <c r="F236" s="34">
        <f t="shared" si="28"/>
        <v>0.1</v>
      </c>
      <c r="G236" s="29">
        <v>0</v>
      </c>
      <c r="H236" s="35">
        <f t="shared" si="29"/>
        <v>634.12602779687666</v>
      </c>
      <c r="I236" s="32">
        <f t="shared" si="30"/>
        <v>19381.856543272388</v>
      </c>
      <c r="J236" s="36">
        <f t="shared" si="31"/>
        <v>12848657.82536559</v>
      </c>
      <c r="K236" s="36">
        <v>382591.1783629327</v>
      </c>
    </row>
    <row r="237" spans="1:11" x14ac:dyDescent="0.2">
      <c r="A237" s="2">
        <v>223</v>
      </c>
      <c r="B237" s="25">
        <f t="shared" si="25"/>
        <v>1951.2298472572199</v>
      </c>
      <c r="C237" s="32">
        <f t="shared" si="26"/>
        <v>17303226.638848886</v>
      </c>
      <c r="D237" s="32">
        <f t="shared" si="32"/>
        <v>59422.335143383592</v>
      </c>
      <c r="E237" s="33">
        <f t="shared" si="27"/>
        <v>1.2846128388080254E-2</v>
      </c>
      <c r="F237" s="34">
        <f t="shared" si="28"/>
        <v>0.1</v>
      </c>
      <c r="G237" s="29">
        <v>0</v>
      </c>
      <c r="H237" s="35">
        <f t="shared" si="29"/>
        <v>628.86360146211837</v>
      </c>
      <c r="I237" s="32">
        <f t="shared" si="30"/>
        <v>19221.012187704648</v>
      </c>
      <c r="J237" s="36">
        <f t="shared" si="31"/>
        <v>12867878.837553294</v>
      </c>
      <c r="K237" s="36">
        <v>383503.70200955734</v>
      </c>
    </row>
    <row r="238" spans="1:11" x14ac:dyDescent="0.2">
      <c r="A238" s="2">
        <v>224</v>
      </c>
      <c r="B238" s="25">
        <f t="shared" si="25"/>
        <v>1949.1514761070805</v>
      </c>
      <c r="C238" s="32">
        <f t="shared" si="26"/>
        <v>17362585.537939735</v>
      </c>
      <c r="D238" s="32">
        <f t="shared" si="32"/>
        <v>59358.899090848863</v>
      </c>
      <c r="E238" s="33">
        <f t="shared" si="27"/>
        <v>1.2788727098467715E-2</v>
      </c>
      <c r="F238" s="34">
        <f t="shared" si="28"/>
        <v>0.1</v>
      </c>
      <c r="G238" s="29">
        <v>0</v>
      </c>
      <c r="H238" s="35">
        <f t="shared" si="29"/>
        <v>623.64484646352173</v>
      </c>
      <c r="I238" s="32">
        <f t="shared" si="30"/>
        <v>19061.502632374217</v>
      </c>
      <c r="J238" s="36">
        <f t="shared" si="31"/>
        <v>12886940.340185668</v>
      </c>
      <c r="K238" s="36">
        <v>384411.67442550731</v>
      </c>
    </row>
    <row r="239" spans="1:11" x14ac:dyDescent="0.2">
      <c r="A239" s="2">
        <v>225</v>
      </c>
      <c r="B239" s="25">
        <f t="shared" si="25"/>
        <v>1947.0845496310617</v>
      </c>
      <c r="C239" s="32">
        <f t="shared" si="26"/>
        <v>17421881.351072099</v>
      </c>
      <c r="D239" s="32">
        <f t="shared" si="32"/>
        <v>59295.813132364303</v>
      </c>
      <c r="E239" s="33">
        <f t="shared" si="27"/>
        <v>1.2731836508415362E-2</v>
      </c>
      <c r="F239" s="34">
        <f t="shared" si="28"/>
        <v>0.1</v>
      </c>
      <c r="G239" s="29">
        <v>0</v>
      </c>
      <c r="H239" s="35">
        <f t="shared" si="29"/>
        <v>618.46940038544778</v>
      </c>
      <c r="I239" s="32">
        <f t="shared" si="30"/>
        <v>18903.316800165088</v>
      </c>
      <c r="J239" s="36">
        <f t="shared" si="31"/>
        <v>12905843.656985834</v>
      </c>
      <c r="K239" s="36">
        <v>385315.11831014021</v>
      </c>
    </row>
    <row r="240" spans="1:11" x14ac:dyDescent="0.2">
      <c r="A240" s="2">
        <v>226</v>
      </c>
      <c r="B240" s="25">
        <f t="shared" si="25"/>
        <v>1945.0289544278839</v>
      </c>
      <c r="C240" s="32">
        <f t="shared" si="26"/>
        <v>17481114.424863216</v>
      </c>
      <c r="D240" s="32">
        <f t="shared" si="32"/>
        <v>59233.073791116476</v>
      </c>
      <c r="E240" s="33">
        <f t="shared" si="27"/>
        <v>1.2675449832552036E-2</v>
      </c>
      <c r="F240" s="34">
        <f t="shared" si="28"/>
        <v>0.1</v>
      </c>
      <c r="G240" s="29">
        <v>0</v>
      </c>
      <c r="H240" s="35">
        <f t="shared" si="29"/>
        <v>613.33690381983911</v>
      </c>
      <c r="I240" s="32">
        <f t="shared" si="30"/>
        <v>18746.443705885689</v>
      </c>
      <c r="J240" s="36">
        <f t="shared" si="31"/>
        <v>12924590.100691721</v>
      </c>
      <c r="K240" s="36">
        <v>386214.05624960031</v>
      </c>
    </row>
    <row r="241" spans="1:11" x14ac:dyDescent="0.2">
      <c r="A241" s="2">
        <v>227</v>
      </c>
      <c r="B241" s="25">
        <f t="shared" si="25"/>
        <v>1942.9845787147244</v>
      </c>
      <c r="C241" s="32">
        <f t="shared" si="26"/>
        <v>17540285.102503426</v>
      </c>
      <c r="D241" s="32">
        <f t="shared" si="32"/>
        <v>59170.677640210837</v>
      </c>
      <c r="E241" s="33">
        <f t="shared" si="27"/>
        <v>1.2619560405188218E-2</v>
      </c>
      <c r="F241" s="34">
        <f t="shared" si="28"/>
        <v>0.1</v>
      </c>
      <c r="G241" s="29">
        <v>0</v>
      </c>
      <c r="H241" s="35">
        <f t="shared" si="29"/>
        <v>608.24700034126033</v>
      </c>
      <c r="I241" s="32">
        <f t="shared" si="30"/>
        <v>18590.872455508979</v>
      </c>
      <c r="J241" s="36">
        <f t="shared" si="31"/>
        <v>12943180.97314723</v>
      </c>
      <c r="K241" s="36">
        <v>387108.51071738283</v>
      </c>
    </row>
    <row r="242" spans="1:11" x14ac:dyDescent="0.2">
      <c r="A242" s="2">
        <v>228</v>
      </c>
      <c r="B242" s="25">
        <f t="shared" si="25"/>
        <v>1940.9513122971209</v>
      </c>
      <c r="C242" s="32">
        <f t="shared" si="26"/>
        <v>17599393.723804966</v>
      </c>
      <c r="D242" s="32">
        <f t="shared" si="32"/>
        <v>59108.621301539242</v>
      </c>
      <c r="E242" s="33">
        <f t="shared" si="27"/>
        <v>1.2564161677667114E-2</v>
      </c>
      <c r="F242" s="34">
        <f t="shared" si="28"/>
        <v>0.1</v>
      </c>
      <c r="G242" s="29">
        <v>0</v>
      </c>
      <c r="H242" s="35">
        <f t="shared" si="29"/>
        <v>603.19933648214669</v>
      </c>
      <c r="I242" s="32">
        <f t="shared" si="30"/>
        <v>18436.592245412572</v>
      </c>
      <c r="J242" s="36">
        <f t="shared" si="31"/>
        <v>12961617.565392643</v>
      </c>
      <c r="K242" s="36">
        <v>387998.5040748961</v>
      </c>
    </row>
    <row r="243" spans="1:11" x14ac:dyDescent="0.2">
      <c r="A243" s="2">
        <v>229</v>
      </c>
      <c r="B243" s="25">
        <f t="shared" si="25"/>
        <v>1938.92904653956</v>
      </c>
      <c r="C243" s="32">
        <f t="shared" si="26"/>
        <v>17658440.625249878</v>
      </c>
      <c r="D243" s="32">
        <f t="shared" si="32"/>
        <v>59046.901444911957</v>
      </c>
      <c r="E243" s="33">
        <f t="shared" si="27"/>
        <v>1.2509247215835944E-2</v>
      </c>
      <c r="F243" s="34">
        <f t="shared" si="28"/>
        <v>0.1</v>
      </c>
      <c r="G243" s="29">
        <v>0</v>
      </c>
      <c r="H243" s="35">
        <f t="shared" si="29"/>
        <v>598.19356170825722</v>
      </c>
      <c r="I243" s="32">
        <f t="shared" si="30"/>
        <v>18283.59236163129</v>
      </c>
      <c r="J243" s="36">
        <f t="shared" si="31"/>
        <v>12979901.157754274</v>
      </c>
      <c r="K243" s="36">
        <v>388884.05857202038</v>
      </c>
    </row>
    <row r="244" spans="1:11" x14ac:dyDescent="0.2">
      <c r="A244" s="2">
        <v>230</v>
      </c>
      <c r="B244" s="25">
        <f t="shared" si="25"/>
        <v>1936.9176743367391</v>
      </c>
      <c r="C244" s="32">
        <f t="shared" si="26"/>
        <v>17717426.140036754</v>
      </c>
      <c r="D244" s="32">
        <f t="shared" si="32"/>
        <v>58985.514786876738</v>
      </c>
      <c r="E244" s="33">
        <f t="shared" si="27"/>
        <v>1.2454810697529444E-2</v>
      </c>
      <c r="F244" s="34">
        <f t="shared" si="28"/>
        <v>0.1</v>
      </c>
      <c r="G244" s="29">
        <v>0</v>
      </c>
      <c r="H244" s="35">
        <f t="shared" si="29"/>
        <v>593.2293283943319</v>
      </c>
      <c r="I244" s="32">
        <f t="shared" si="30"/>
        <v>18131.862179112231</v>
      </c>
      <c r="J244" s="36">
        <f t="shared" si="31"/>
        <v>12998033.019933386</v>
      </c>
      <c r="K244" s="36">
        <v>389765.19634766423</v>
      </c>
    </row>
    <row r="245" spans="1:11" x14ac:dyDescent="0.2">
      <c r="A245" s="2">
        <v>231</v>
      </c>
      <c r="B245" s="25">
        <f t="shared" si="25"/>
        <v>1934.9170900854779</v>
      </c>
      <c r="C245" s="32">
        <f t="shared" si="26"/>
        <v>17776350.598127309</v>
      </c>
      <c r="D245" s="32">
        <f t="shared" si="32"/>
        <v>58924.458090554923</v>
      </c>
      <c r="E245" s="33">
        <f t="shared" si="27"/>
        <v>1.2400845910162859E-2</v>
      </c>
      <c r="F245" s="34">
        <f t="shared" si="28"/>
        <v>0.1</v>
      </c>
      <c r="G245" s="29">
        <v>0</v>
      </c>
      <c r="H245" s="35">
        <f t="shared" si="29"/>
        <v>588.30629179995117</v>
      </c>
      <c r="I245" s="32">
        <f t="shared" si="30"/>
        <v>17981.391160975625</v>
      </c>
      <c r="J245" s="36">
        <f t="shared" si="31"/>
        <v>13016014.411094362</v>
      </c>
      <c r="K245" s="36">
        <v>390641.93943031796</v>
      </c>
    </row>
    <row r="246" spans="1:11" x14ac:dyDescent="0.2">
      <c r="A246" s="2">
        <v>232</v>
      </c>
      <c r="B246" s="25">
        <f t="shared" si="25"/>
        <v>1932.9271896572652</v>
      </c>
      <c r="C246" s="32">
        <f t="shared" si="26"/>
        <v>17835214.326291505</v>
      </c>
      <c r="D246" s="32">
        <f t="shared" si="32"/>
        <v>58863.728164196014</v>
      </c>
      <c r="E246" s="33">
        <f t="shared" si="27"/>
        <v>1.2347346748357142E-2</v>
      </c>
      <c r="F246" s="34">
        <f t="shared" si="28"/>
        <v>0.1</v>
      </c>
      <c r="G246" s="29">
        <v>0</v>
      </c>
      <c r="H246" s="35">
        <f t="shared" si="29"/>
        <v>583.42411004559528</v>
      </c>
      <c r="I246" s="32">
        <f t="shared" si="30"/>
        <v>17832.168857784865</v>
      </c>
      <c r="J246" s="36">
        <f t="shared" si="31"/>
        <v>13033846.579952147</v>
      </c>
      <c r="K246" s="36">
        <v>391514.30973860429</v>
      </c>
    </row>
    <row r="247" spans="1:11" x14ac:dyDescent="0.2">
      <c r="A247" s="2">
        <v>233</v>
      </c>
      <c r="B247" s="25">
        <f t="shared" si="25"/>
        <v>1930.9478703714249</v>
      </c>
      <c r="C247" s="32">
        <f t="shared" si="26"/>
        <v>17894017.648151793</v>
      </c>
      <c r="D247" s="32">
        <f t="shared" si="32"/>
        <v>58803.321860287338</v>
      </c>
      <c r="E247" s="33">
        <f t="shared" si="27"/>
        <v>1.2294307211633621E-2</v>
      </c>
      <c r="F247" s="34">
        <f t="shared" si="28"/>
        <v>0.1</v>
      </c>
      <c r="G247" s="29">
        <v>0</v>
      </c>
      <c r="H247" s="35">
        <f t="shared" si="29"/>
        <v>578.58244408890266</v>
      </c>
      <c r="I247" s="32">
        <f t="shared" si="30"/>
        <v>17684.184906819806</v>
      </c>
      <c r="J247" s="36">
        <f t="shared" si="31"/>
        <v>13051530.764858967</v>
      </c>
      <c r="K247" s="36">
        <v>392382.32908182632</v>
      </c>
    </row>
    <row r="248" spans="1:11" x14ac:dyDescent="0.2">
      <c r="A248" s="2">
        <v>234</v>
      </c>
      <c r="B248" s="25">
        <f t="shared" si="25"/>
        <v>1928.979030968879</v>
      </c>
      <c r="C248" s="32">
        <f t="shared" si="26"/>
        <v>17952760.884227015</v>
      </c>
      <c r="D248" s="32">
        <f t="shared" si="32"/>
        <v>58743.236075222492</v>
      </c>
      <c r="E248" s="33">
        <f t="shared" si="27"/>
        <v>1.2241721402187551E-2</v>
      </c>
      <c r="F248" s="34">
        <f t="shared" si="28"/>
        <v>0.1</v>
      </c>
      <c r="G248" s="29">
        <v>0</v>
      </c>
      <c r="H248" s="35">
        <f t="shared" si="29"/>
        <v>573.78095770112498</v>
      </c>
      <c r="I248" s="32">
        <f t="shared" si="30"/>
        <v>17537.429031357999</v>
      </c>
      <c r="J248" s="36">
        <f t="shared" si="31"/>
        <v>13069068.193890324</v>
      </c>
      <c r="K248" s="36">
        <v>393246.01916051289</v>
      </c>
    </row>
    <row r="249" spans="1:11" x14ac:dyDescent="0.2">
      <c r="A249" s="2">
        <v>235</v>
      </c>
      <c r="B249" s="25">
        <f t="shared" si="25"/>
        <v>1927.0205715864979</v>
      </c>
      <c r="C249" s="32">
        <f t="shared" si="26"/>
        <v>18011444.351975515</v>
      </c>
      <c r="D249" s="32">
        <f t="shared" si="32"/>
        <v>58683.467748500407</v>
      </c>
      <c r="E249" s="33">
        <f t="shared" si="27"/>
        <v>1.2189583522689777E-2</v>
      </c>
      <c r="F249" s="34">
        <f t="shared" si="28"/>
        <v>0.1</v>
      </c>
      <c r="G249" s="29">
        <v>0</v>
      </c>
      <c r="H249" s="35">
        <f t="shared" si="29"/>
        <v>569.01931744377782</v>
      </c>
      <c r="I249" s="32">
        <f t="shared" si="30"/>
        <v>17391.891039960476</v>
      </c>
      <c r="J249" s="36">
        <f t="shared" si="31"/>
        <v>13086460.084930284</v>
      </c>
      <c r="K249" s="36">
        <v>394105.40156696097</v>
      </c>
    </row>
    <row r="250" spans="1:11" x14ac:dyDescent="0.2">
      <c r="A250" s="2">
        <v>236</v>
      </c>
      <c r="B250" s="25">
        <f t="shared" si="25"/>
        <v>1925.0723937320247</v>
      </c>
      <c r="C250" s="32">
        <f t="shared" si="26"/>
        <v>18070068.365836587</v>
      </c>
      <c r="D250" s="32">
        <f t="shared" si="32"/>
        <v>58624.013861071318</v>
      </c>
      <c r="E250" s="33">
        <f t="shared" si="27"/>
        <v>1.2137887874132568E-2</v>
      </c>
      <c r="F250" s="34">
        <f t="shared" si="28"/>
        <v>0.1</v>
      </c>
      <c r="G250" s="29">
        <v>0</v>
      </c>
      <c r="H250" s="35">
        <f t="shared" si="29"/>
        <v>564.29719264548532</v>
      </c>
      <c r="I250" s="32">
        <f t="shared" si="30"/>
        <v>17247.56082576335</v>
      </c>
      <c r="J250" s="36">
        <f t="shared" si="31"/>
        <v>13103707.645756047</v>
      </c>
      <c r="K250" s="36">
        <v>394960.49778577546</v>
      </c>
    </row>
    <row r="251" spans="1:11" x14ac:dyDescent="0.2">
      <c r="A251" s="2">
        <v>237</v>
      </c>
      <c r="B251" s="25">
        <f t="shared" si="25"/>
        <v>1923.1344002595424</v>
      </c>
      <c r="C251" s="32">
        <f t="shared" si="26"/>
        <v>18128633.237272564</v>
      </c>
      <c r="D251" s="32">
        <f t="shared" si="32"/>
        <v>58564.871435977519</v>
      </c>
      <c r="E251" s="33">
        <f t="shared" si="27"/>
        <v>1.2086628853819639E-2</v>
      </c>
      <c r="F251" s="34">
        <f t="shared" si="28"/>
        <v>0.1</v>
      </c>
      <c r="G251" s="29">
        <v>0</v>
      </c>
      <c r="H251" s="35">
        <f t="shared" si="29"/>
        <v>559.61425537901664</v>
      </c>
      <c r="I251" s="32">
        <f t="shared" si="30"/>
        <v>17104.428365776868</v>
      </c>
      <c r="J251" s="36">
        <f t="shared" si="31"/>
        <v>13120812.074121824</v>
      </c>
      <c r="K251" s="36">
        <v>395811.32919440634</v>
      </c>
    </row>
    <row r="252" spans="1:11" x14ac:dyDescent="0.2">
      <c r="A252" s="2">
        <v>238</v>
      </c>
      <c r="B252" s="25">
        <f t="shared" si="25"/>
        <v>1921.2064953454951</v>
      </c>
      <c r="C252" s="32">
        <f t="shared" si="26"/>
        <v>18187139.274808805</v>
      </c>
      <c r="D252" s="32">
        <f t="shared" si="32"/>
        <v>58506.037536241114</v>
      </c>
      <c r="E252" s="33">
        <f t="shared" si="27"/>
        <v>1.2035800953261573E-2</v>
      </c>
      <c r="F252" s="34">
        <f t="shared" si="28"/>
        <v>0.1</v>
      </c>
      <c r="G252" s="29">
        <v>0</v>
      </c>
      <c r="H252" s="35">
        <f t="shared" si="29"/>
        <v>554.9701804385129</v>
      </c>
      <c r="I252" s="32">
        <f t="shared" si="30"/>
        <v>16962.483720189917</v>
      </c>
      <c r="J252" s="36">
        <f t="shared" si="31"/>
        <v>13137774.557842014</v>
      </c>
      <c r="K252" s="36">
        <v>396657.91706368315</v>
      </c>
    </row>
    <row r="253" spans="1:11" x14ac:dyDescent="0.2">
      <c r="A253" s="2">
        <v>239</v>
      </c>
      <c r="B253" s="25">
        <f t="shared" si="25"/>
        <v>1919.2885844652249</v>
      </c>
      <c r="C253" s="32">
        <f t="shared" si="26"/>
        <v>18245586.784074094</v>
      </c>
      <c r="D253" s="32">
        <f t="shared" si="32"/>
        <v>58447.509265288711</v>
      </c>
      <c r="E253" s="33">
        <f t="shared" si="27"/>
        <v>1.198539875625812E-2</v>
      </c>
      <c r="F253" s="34">
        <f t="shared" si="28"/>
        <v>0.1</v>
      </c>
      <c r="G253" s="29">
        <v>0</v>
      </c>
      <c r="H253" s="35">
        <f t="shared" si="29"/>
        <v>550.36464531690342</v>
      </c>
      <c r="I253" s="32">
        <f t="shared" si="30"/>
        <v>16821.717031678618</v>
      </c>
      <c r="J253" s="36">
        <f t="shared" si="31"/>
        <v>13154596.274873693</v>
      </c>
      <c r="K253" s="36">
        <v>397500.28255834669</v>
      </c>
    </row>
    <row r="254" spans="1:11" x14ac:dyDescent="0.2">
      <c r="A254" s="2">
        <v>240</v>
      </c>
      <c r="B254" s="25">
        <f t="shared" si="25"/>
        <v>1917.3805743700248</v>
      </c>
      <c r="C254" s="32">
        <f t="shared" si="26"/>
        <v>18303976.067839433</v>
      </c>
      <c r="D254" s="32">
        <f t="shared" si="32"/>
        <v>58389.283765338361</v>
      </c>
      <c r="E254" s="33">
        <f t="shared" si="27"/>
        <v>1.1935416936955271E-2</v>
      </c>
      <c r="F254" s="34">
        <f t="shared" si="28"/>
        <v>0.1</v>
      </c>
      <c r="G254" s="29">
        <v>0</v>
      </c>
      <c r="H254" s="35">
        <f t="shared" si="29"/>
        <v>545.79733018350964</v>
      </c>
      <c r="I254" s="32">
        <f t="shared" si="30"/>
        <v>16682.118524720769</v>
      </c>
      <c r="J254" s="36">
        <f t="shared" si="31"/>
        <v>13171278.393398413</v>
      </c>
      <c r="K254" s="36">
        <v>398338.44673757826</v>
      </c>
    </row>
    <row r="255" spans="1:11" x14ac:dyDescent="0.2">
      <c r="A255" s="2">
        <v>241</v>
      </c>
      <c r="B255" s="25">
        <f t="shared" si="25"/>
        <v>1915.4823730646904</v>
      </c>
      <c r="C255" s="32">
        <f t="shared" si="26"/>
        <v>18362307.426056791</v>
      </c>
      <c r="D255" s="32">
        <f t="shared" si="32"/>
        <v>58331.358217358589</v>
      </c>
      <c r="E255" s="33">
        <f t="shared" si="27"/>
        <v>1.1885850257974446E-2</v>
      </c>
      <c r="F255" s="34">
        <f t="shared" si="28"/>
        <v>0.1</v>
      </c>
      <c r="G255" s="29">
        <v>0</v>
      </c>
      <c r="H255" s="35">
        <f t="shared" si="29"/>
        <v>541.26791786183389</v>
      </c>
      <c r="I255" s="32">
        <f t="shared" si="30"/>
        <v>16543.678504920677</v>
      </c>
      <c r="J255" s="36">
        <f t="shared" si="31"/>
        <v>13187822.071903335</v>
      </c>
      <c r="K255" s="36">
        <v>399172.43055552593</v>
      </c>
    </row>
    <row r="256" spans="1:11" x14ac:dyDescent="0.2">
      <c r="A256" s="2">
        <v>242</v>
      </c>
      <c r="B256" s="25">
        <f t="shared" si="25"/>
        <v>1913.593889785559</v>
      </c>
      <c r="C256" s="32">
        <f t="shared" si="26"/>
        <v>18420581.155896787</v>
      </c>
      <c r="D256" s="32">
        <f t="shared" si="32"/>
        <v>58273.729839995503</v>
      </c>
      <c r="E256" s="33">
        <f t="shared" si="27"/>
        <v>1.1836693568563164E-2</v>
      </c>
      <c r="F256" s="34">
        <f t="shared" si="28"/>
        <v>0.1</v>
      </c>
      <c r="G256" s="29">
        <v>0</v>
      </c>
      <c r="H256" s="35">
        <f t="shared" si="29"/>
        <v>536.77609380753358</v>
      </c>
      <c r="I256" s="32">
        <f t="shared" si="30"/>
        <v>16406.387358331882</v>
      </c>
      <c r="J256" s="36">
        <f t="shared" si="31"/>
        <v>13204228.459261667</v>
      </c>
      <c r="K256" s="36">
        <v>400002.25486182864</v>
      </c>
    </row>
    <row r="257" spans="1:11" x14ac:dyDescent="0.2">
      <c r="A257" s="2">
        <v>243</v>
      </c>
      <c r="B257" s="25">
        <f t="shared" si="25"/>
        <v>1911.7150349790197</v>
      </c>
      <c r="C257" s="32">
        <f t="shared" si="26"/>
        <v>18478797.551785927</v>
      </c>
      <c r="D257" s="32">
        <f t="shared" si="32"/>
        <v>58216.395889140666</v>
      </c>
      <c r="E257" s="33">
        <f t="shared" si="27"/>
        <v>1.1787941802841819E-2</v>
      </c>
      <c r="F257" s="34">
        <f t="shared" si="28"/>
        <v>0.1</v>
      </c>
      <c r="G257" s="29">
        <v>0</v>
      </c>
      <c r="H257" s="35">
        <f t="shared" si="29"/>
        <v>532.32154608657765</v>
      </c>
      <c r="I257" s="32">
        <f t="shared" si="30"/>
        <v>16270.235550791533</v>
      </c>
      <c r="J257" s="36">
        <f t="shared" si="31"/>
        <v>13220498.694812458</v>
      </c>
      <c r="K257" s="36">
        <v>400827.94040213723</v>
      </c>
    </row>
    <row r="258" spans="1:11" x14ac:dyDescent="0.2">
      <c r="A258" s="2">
        <v>244</v>
      </c>
      <c r="B258" s="25">
        <f t="shared" si="25"/>
        <v>1909.8457202804857</v>
      </c>
      <c r="C258" s="32">
        <f t="shared" si="26"/>
        <v>18536956.905443095</v>
      </c>
      <c r="D258" s="32">
        <f t="shared" si="32"/>
        <v>58159.353657167405</v>
      </c>
      <c r="E258" s="33">
        <f t="shared" si="27"/>
        <v>1.1739589978047931E-2</v>
      </c>
      <c r="F258" s="34">
        <f t="shared" si="28"/>
        <v>0.1</v>
      </c>
      <c r="G258" s="29">
        <v>0</v>
      </c>
      <c r="H258" s="35">
        <f t="shared" si="29"/>
        <v>527.903965353584</v>
      </c>
      <c r="I258" s="32">
        <f t="shared" si="30"/>
        <v>16135.213627259329</v>
      </c>
      <c r="J258" s="36">
        <f t="shared" si="31"/>
        <v>13236633.908439718</v>
      </c>
      <c r="K258" s="36">
        <v>401649.50781863328</v>
      </c>
    </row>
    <row r="259" spans="1:11" x14ac:dyDescent="0.2">
      <c r="A259" s="2">
        <v>245</v>
      </c>
      <c r="B259" s="25">
        <f t="shared" si="25"/>
        <v>1907.9858584938181</v>
      </c>
      <c r="C259" s="32">
        <f t="shared" si="26"/>
        <v>18595059.505915318</v>
      </c>
      <c r="D259" s="32">
        <f t="shared" si="32"/>
        <v>58102.600472223014</v>
      </c>
      <c r="E259" s="33">
        <f t="shared" si="27"/>
        <v>1.1691633192828468E-2</v>
      </c>
      <c r="F259" s="34">
        <f t="shared" si="28"/>
        <v>0.1</v>
      </c>
      <c r="G259" s="29">
        <v>0</v>
      </c>
      <c r="H259" s="35">
        <f t="shared" si="29"/>
        <v>523.52304483033765</v>
      </c>
      <c r="I259" s="32">
        <f t="shared" si="30"/>
        <v>16001.312211157277</v>
      </c>
      <c r="J259" s="36">
        <f t="shared" si="31"/>
        <v>13252635.220650876</v>
      </c>
      <c r="K259" s="36">
        <v>402466.9776505449</v>
      </c>
    </row>
    <row r="260" spans="1:11" x14ac:dyDescent="0.2">
      <c r="A260" s="2">
        <v>246</v>
      </c>
      <c r="B260" s="25">
        <f t="shared" si="25"/>
        <v>1906.1353635711869</v>
      </c>
      <c r="C260" s="32">
        <f t="shared" si="26"/>
        <v>18653105.639613129</v>
      </c>
      <c r="D260" s="32">
        <f t="shared" si="32"/>
        <v>58046.133697811514</v>
      </c>
      <c r="E260" s="33">
        <f t="shared" si="27"/>
        <v>1.1644066625601655E-2</v>
      </c>
      <c r="F260" s="34">
        <f t="shared" si="28"/>
        <v>0.1</v>
      </c>
      <c r="G260" s="29">
        <v>0</v>
      </c>
      <c r="H260" s="35">
        <f t="shared" si="29"/>
        <v>519.17848028448611</v>
      </c>
      <c r="I260" s="32">
        <f t="shared" si="30"/>
        <v>15868.52200372275</v>
      </c>
      <c r="J260" s="36">
        <f t="shared" si="31"/>
        <v>13268503.742654599</v>
      </c>
      <c r="K260" s="36">
        <v>403280.37033466052</v>
      </c>
    </row>
    <row r="261" spans="1:11" x14ac:dyDescent="0.2">
      <c r="A261" s="2">
        <v>247</v>
      </c>
      <c r="B261" s="25">
        <f t="shared" si="25"/>
        <v>1904.294150593357</v>
      </c>
      <c r="C261" s="32">
        <f t="shared" si="26"/>
        <v>18711095.59034536</v>
      </c>
      <c r="D261" s="32">
        <f t="shared" si="32"/>
        <v>57989.95073223114</v>
      </c>
      <c r="E261" s="33">
        <f t="shared" si="27"/>
        <v>1.1596885532937518E-2</v>
      </c>
      <c r="F261" s="34">
        <f t="shared" si="28"/>
        <v>0.1</v>
      </c>
      <c r="G261" s="29">
        <v>0</v>
      </c>
      <c r="H261" s="35">
        <f t="shared" si="29"/>
        <v>514.86997000841211</v>
      </c>
      <c r="I261" s="32">
        <f t="shared" si="30"/>
        <v>15736.833783360295</v>
      </c>
      <c r="J261" s="36">
        <f t="shared" si="31"/>
        <v>13284240.576437959</v>
      </c>
      <c r="K261" s="36">
        <v>404089.70620583958</v>
      </c>
    </row>
    <row r="262" spans="1:11" x14ac:dyDescent="0.2">
      <c r="A262" s="2">
        <v>248</v>
      </c>
      <c r="B262" s="25">
        <f t="shared" si="25"/>
        <v>1902.4621357503981</v>
      </c>
      <c r="C262" s="32">
        <f t="shared" si="26"/>
        <v>18769029.639352929</v>
      </c>
      <c r="D262" s="32">
        <f t="shared" si="32"/>
        <v>57934.049007568508</v>
      </c>
      <c r="E262" s="33">
        <f t="shared" si="27"/>
        <v>1.1550085247950559E-2</v>
      </c>
      <c r="F262" s="34">
        <f t="shared" si="28"/>
        <v>0.1</v>
      </c>
      <c r="G262" s="29">
        <v>0</v>
      </c>
      <c r="H262" s="35">
        <f t="shared" si="29"/>
        <v>510.59721479828158</v>
      </c>
      <c r="I262" s="32">
        <f t="shared" si="30"/>
        <v>15606.238405001748</v>
      </c>
      <c r="J262" s="36">
        <f t="shared" si="31"/>
        <v>13299846.814842962</v>
      </c>
      <c r="K262" s="36">
        <v>404895.00549752102</v>
      </c>
    </row>
    <row r="263" spans="1:11" x14ac:dyDescent="0.2">
      <c r="A263" s="2">
        <v>249</v>
      </c>
      <c r="B263" s="25">
        <f t="shared" si="25"/>
        <v>1900.6392363227874</v>
      </c>
      <c r="C263" s="32">
        <f t="shared" si="26"/>
        <v>18826908.065342281</v>
      </c>
      <c r="D263" s="32">
        <f t="shared" si="32"/>
        <v>57878.425989352167</v>
      </c>
      <c r="E263" s="33">
        <f t="shared" si="27"/>
        <v>1.1503661178837854E-2</v>
      </c>
      <c r="F263" s="34">
        <f t="shared" si="28"/>
        <v>0.1</v>
      </c>
      <c r="G263" s="29">
        <v>0</v>
      </c>
      <c r="H263" s="35">
        <f t="shared" si="29"/>
        <v>506.35991793326565</v>
      </c>
      <c r="I263" s="32">
        <f t="shared" si="30"/>
        <v>15476.726799470704</v>
      </c>
      <c r="J263" s="36">
        <f t="shared" si="31"/>
        <v>13315323.541642433</v>
      </c>
      <c r="K263" s="36">
        <v>405696.28834222909</v>
      </c>
    </row>
    <row r="264" spans="1:11" x14ac:dyDescent="0.2">
      <c r="A264" s="2">
        <v>250</v>
      </c>
      <c r="B264" s="25">
        <f t="shared" si="25"/>
        <v>1898.8253706629248</v>
      </c>
      <c r="C264" s="32">
        <f t="shared" si="26"/>
        <v>18884731.144518804</v>
      </c>
      <c r="D264" s="32">
        <f t="shared" si="32"/>
        <v>57823.079176522791</v>
      </c>
      <c r="E264" s="33">
        <f t="shared" si="27"/>
        <v>1.1457608807267891E-2</v>
      </c>
      <c r="F264" s="34">
        <f t="shared" si="28"/>
        <v>0.1</v>
      </c>
      <c r="G264" s="29">
        <v>0</v>
      </c>
      <c r="H264" s="35">
        <f t="shared" si="29"/>
        <v>502.15778515493469</v>
      </c>
      <c r="I264" s="32">
        <f t="shared" si="30"/>
        <v>15348.289972853843</v>
      </c>
      <c r="J264" s="36">
        <f t="shared" si="31"/>
        <v>13330671.831615286</v>
      </c>
      <c r="K264" s="36">
        <v>406493.57477207662</v>
      </c>
    </row>
    <row r="265" spans="1:11" x14ac:dyDescent="0.2">
      <c r="A265" s="2">
        <v>251</v>
      </c>
      <c r="B265" s="25">
        <f t="shared" si="25"/>
        <v>1897.0204581770199</v>
      </c>
      <c r="C265" s="32">
        <f t="shared" si="26"/>
        <v>18942499.150618427</v>
      </c>
      <c r="D265" s="32">
        <f t="shared" si="32"/>
        <v>57768.006099622697</v>
      </c>
      <c r="E265" s="33">
        <f t="shared" si="27"/>
        <v>1.1411923687016205E-2</v>
      </c>
      <c r="F265" s="34">
        <f t="shared" si="28"/>
        <v>0.1</v>
      </c>
      <c r="G265" s="29">
        <v>0</v>
      </c>
      <c r="H265" s="35">
        <f t="shared" si="29"/>
        <v>497.9905246468237</v>
      </c>
      <c r="I265" s="32">
        <f t="shared" si="30"/>
        <v>15220.919005875372</v>
      </c>
      <c r="J265" s="36">
        <f t="shared" si="31"/>
        <v>13345892.75062116</v>
      </c>
      <c r="K265" s="36">
        <v>407286.88471926592</v>
      </c>
    </row>
    <row r="266" spans="1:11" x14ac:dyDescent="0.2">
      <c r="A266" s="2">
        <v>252</v>
      </c>
      <c r="B266" s="25">
        <f t="shared" si="25"/>
        <v>1895.2244193073643</v>
      </c>
      <c r="C266" s="32">
        <f t="shared" si="26"/>
        <v>19000212.354940191</v>
      </c>
      <c r="D266" s="32">
        <f t="shared" si="32"/>
        <v>57713.20432176441</v>
      </c>
      <c r="E266" s="33">
        <f t="shared" si="27"/>
        <v>1.1366601442470415E-2</v>
      </c>
      <c r="F266" s="34">
        <f t="shared" si="28"/>
        <v>0.1</v>
      </c>
      <c r="G266" s="29">
        <v>0</v>
      </c>
      <c r="H266" s="35">
        <f t="shared" si="29"/>
        <v>493.85784701416708</v>
      </c>
      <c r="I266" s="32">
        <f t="shared" si="30"/>
        <v>15094.605053278316</v>
      </c>
      <c r="J266" s="36">
        <f t="shared" si="31"/>
        <v>13360987.355674438</v>
      </c>
      <c r="K266" s="36">
        <v>408076.23801658693</v>
      </c>
    </row>
    <row r="267" spans="1:11" x14ac:dyDescent="0.2">
      <c r="A267" s="2">
        <v>253</v>
      </c>
      <c r="B267" s="25">
        <f t="shared" si="25"/>
        <v>1893.4371755149677</v>
      </c>
      <c r="C267" s="32">
        <f t="shared" si="26"/>
        <v>19057871.02637684</v>
      </c>
      <c r="D267" s="32">
        <f t="shared" si="32"/>
        <v>57658.671436648816</v>
      </c>
      <c r="E267" s="33">
        <f t="shared" si="27"/>
        <v>1.132163776725667E-2</v>
      </c>
      <c r="F267" s="34">
        <f t="shared" si="28"/>
        <v>0.1</v>
      </c>
      <c r="G267" s="29">
        <v>0</v>
      </c>
      <c r="H267" s="35">
        <f t="shared" si="29"/>
        <v>489.75946526380176</v>
      </c>
      <c r="I267" s="32">
        <f t="shared" si="30"/>
        <v>14969.339343209331</v>
      </c>
      <c r="J267" s="36">
        <f t="shared" si="31"/>
        <v>13375956.695017647</v>
      </c>
      <c r="K267" s="36">
        <v>408861.65439791325</v>
      </c>
    </row>
    <row r="268" spans="1:11" x14ac:dyDescent="0.2">
      <c r="A268" s="2">
        <v>254</v>
      </c>
      <c r="B268" s="25">
        <f t="shared" si="25"/>
        <v>1891.6586492625511</v>
      </c>
      <c r="C268" s="32">
        <f t="shared" si="26"/>
        <v>19115475.431446042</v>
      </c>
      <c r="D268" s="32">
        <f t="shared" si="32"/>
        <v>57604.405069202185</v>
      </c>
      <c r="E268" s="33">
        <f t="shared" si="27"/>
        <v>1.1277028422883533E-2</v>
      </c>
      <c r="F268" s="34">
        <f t="shared" si="28"/>
        <v>0.1</v>
      </c>
      <c r="G268" s="29">
        <v>0</v>
      </c>
      <c r="H268" s="35">
        <f t="shared" si="29"/>
        <v>485.69509478423686</v>
      </c>
      <c r="I268" s="32">
        <f t="shared" si="30"/>
        <v>14845.113176610797</v>
      </c>
      <c r="J268" s="36">
        <f t="shared" si="31"/>
        <v>13390801.808194257</v>
      </c>
      <c r="K268" s="36">
        <v>409643.15349869529</v>
      </c>
    </row>
    <row r="269" spans="1:11" x14ac:dyDescent="0.2">
      <c r="A269" s="2">
        <v>255</v>
      </c>
      <c r="B269" s="25">
        <f t="shared" si="25"/>
        <v>1889.8887639978934</v>
      </c>
      <c r="C269" s="32">
        <f t="shared" si="26"/>
        <v>19173025.834320392</v>
      </c>
      <c r="D269" s="32">
        <f t="shared" si="32"/>
        <v>57550.402874350548</v>
      </c>
      <c r="E269" s="33">
        <f t="shared" si="27"/>
        <v>1.1232769237385939E-2</v>
      </c>
      <c r="F269" s="34">
        <f t="shared" si="28"/>
        <v>0.1</v>
      </c>
      <c r="G269" s="29">
        <v>0</v>
      </c>
      <c r="H269" s="35">
        <f t="shared" si="29"/>
        <v>481.6644533258891</v>
      </c>
      <c r="I269" s="32">
        <f t="shared" si="30"/>
        <v>14721.91792661519</v>
      </c>
      <c r="J269" s="36">
        <f t="shared" si="31"/>
        <v>13405523.726120872</v>
      </c>
      <c r="K269" s="36">
        <v>410420.7548564513</v>
      </c>
    </row>
    <row r="270" spans="1:11" x14ac:dyDescent="0.2">
      <c r="A270" s="2">
        <v>256</v>
      </c>
      <c r="B270" s="25">
        <f t="shared" si="25"/>
        <v>1888.1274441375153</v>
      </c>
      <c r="C270" s="32">
        <f t="shared" si="26"/>
        <v>19230522.496857245</v>
      </c>
      <c r="D270" s="32">
        <f t="shared" si="32"/>
        <v>57496.662536852062</v>
      </c>
      <c r="E270" s="33">
        <f t="shared" si="27"/>
        <v>1.1188856104046553E-2</v>
      </c>
      <c r="F270" s="34">
        <f t="shared" si="28"/>
        <v>0.1</v>
      </c>
      <c r="G270" s="29">
        <v>0</v>
      </c>
      <c r="H270" s="35">
        <f t="shared" si="29"/>
        <v>477.66726098148177</v>
      </c>
      <c r="I270" s="32">
        <f t="shared" si="30"/>
        <v>14599.74503794775</v>
      </c>
      <c r="J270" s="36">
        <f t="shared" si="31"/>
        <v>13420123.471158819</v>
      </c>
      <c r="K270" s="36">
        <v>411194.47791125567</v>
      </c>
    </row>
    <row r="271" spans="1:11" x14ac:dyDescent="0.2">
      <c r="A271" s="2">
        <v>257</v>
      </c>
      <c r="B271" s="25">
        <f t="shared" si="25"/>
        <v>1886.3746150506988</v>
      </c>
      <c r="C271" s="32">
        <f t="shared" si="26"/>
        <v>19287965.678627901</v>
      </c>
      <c r="D271" s="32">
        <f t="shared" si="32"/>
        <v>57443.181770656258</v>
      </c>
      <c r="E271" s="33">
        <f t="shared" si="27"/>
        <v>1.1145284980106557E-2</v>
      </c>
      <c r="F271" s="34">
        <f t="shared" si="28"/>
        <v>0.1</v>
      </c>
      <c r="G271" s="29">
        <v>0</v>
      </c>
      <c r="H271" s="35">
        <f t="shared" si="29"/>
        <v>473.7032401666068</v>
      </c>
      <c r="I271" s="32">
        <f t="shared" si="30"/>
        <v>14478.586026330831</v>
      </c>
      <c r="J271" s="36">
        <f t="shared" si="31"/>
        <v>13434602.057185151</v>
      </c>
      <c r="K271" s="36">
        <v>411964.34200622514</v>
      </c>
    </row>
    <row r="272" spans="1:11" x14ac:dyDescent="0.2">
      <c r="A272" s="2">
        <v>258</v>
      </c>
      <c r="B272" s="25">
        <f t="shared" ref="B272:B335" si="33">$C$4*(1+($C$6*($C$5/12)*A272))^(-1/$C$6)</f>
        <v>1884.6302030438262</v>
      </c>
      <c r="C272" s="32">
        <f t="shared" ref="C272:C335" si="34">(($C$4^$C$6)/((1-$C$6)*($C$5/12)))*(($C$4^(1-$C$6))-(B272^(1-$C$6)))*30.4375</f>
        <v>19345355.636946447</v>
      </c>
      <c r="D272" s="32">
        <f t="shared" si="32"/>
        <v>57389.958318546414</v>
      </c>
      <c r="E272" s="33">
        <f t="shared" ref="E272:E335" si="35">-LN(B272/B271)*12</f>
        <v>1.1102051885556489E-2</v>
      </c>
      <c r="F272" s="34">
        <f t="shared" ref="F272:F335" si="36">IF(E272&gt;0.1,E272,0.1)</f>
        <v>0.1</v>
      </c>
      <c r="G272" s="29">
        <v>0</v>
      </c>
      <c r="H272" s="35">
        <f t="shared" ref="H272:H335" si="37">H271*EXP(-F272/12)</f>
        <v>469.77211560044788</v>
      </c>
      <c r="I272" s="32">
        <f t="shared" ref="I272:I335" si="38">IF(G272=0,((H271-H272)/(F272/12)*30.4375),D272)</f>
        <v>14358.432477895485</v>
      </c>
      <c r="J272" s="36">
        <f t="shared" ref="J272:J335" si="39">I272+J271</f>
        <v>13448960.489663046</v>
      </c>
      <c r="K272" s="36">
        <v>412730.36638800212</v>
      </c>
    </row>
    <row r="273" spans="1:11" x14ac:dyDescent="0.2">
      <c r="A273" s="2">
        <v>259</v>
      </c>
      <c r="B273" s="25">
        <f t="shared" si="33"/>
        <v>1882.8941353450443</v>
      </c>
      <c r="C273" s="32">
        <f t="shared" si="34"/>
        <v>19402692.626897845</v>
      </c>
      <c r="D273" s="32">
        <f t="shared" ref="D273:D336" si="40">C273-C272</f>
        <v>57336.989951398224</v>
      </c>
      <c r="E273" s="33">
        <f t="shared" si="35"/>
        <v>1.1059152901877841E-2</v>
      </c>
      <c r="F273" s="34">
        <f t="shared" si="36"/>
        <v>0.1</v>
      </c>
      <c r="G273" s="29">
        <v>0</v>
      </c>
      <c r="H273" s="35">
        <f t="shared" si="37"/>
        <v>465.87361428666361</v>
      </c>
      <c r="I273" s="32">
        <f t="shared" si="38"/>
        <v>14239.27604859703</v>
      </c>
      <c r="J273" s="36">
        <f t="shared" si="39"/>
        <v>13463199.765711643</v>
      </c>
      <c r="K273" s="36">
        <v>413492.5702072361</v>
      </c>
    </row>
    <row r="274" spans="1:11" x14ac:dyDescent="0.2">
      <c r="A274" s="2">
        <v>260</v>
      </c>
      <c r="B274" s="25">
        <f t="shared" si="33"/>
        <v>1881.1663400892289</v>
      </c>
      <c r="C274" s="32">
        <f t="shared" si="34"/>
        <v>19459976.901366074</v>
      </c>
      <c r="D274" s="32">
        <f t="shared" si="40"/>
        <v>57284.274468228221</v>
      </c>
      <c r="E274" s="33">
        <f t="shared" si="35"/>
        <v>1.1016584170902035E-2</v>
      </c>
      <c r="F274" s="34">
        <f t="shared" si="36"/>
        <v>0.1</v>
      </c>
      <c r="G274" s="29">
        <v>0</v>
      </c>
      <c r="H274" s="35">
        <f t="shared" si="37"/>
        <v>462.00746549442943</v>
      </c>
      <c r="I274" s="32">
        <f t="shared" si="38"/>
        <v>14121.108463635361</v>
      </c>
      <c r="J274" s="36">
        <f t="shared" si="39"/>
        <v>13477320.874175278</v>
      </c>
      <c r="K274" s="36">
        <v>414250.97251906223</v>
      </c>
    </row>
    <row r="275" spans="1:11" x14ac:dyDescent="0.2">
      <c r="A275" s="2">
        <v>261</v>
      </c>
      <c r="B275" s="25">
        <f t="shared" si="33"/>
        <v>1879.4467463032565</v>
      </c>
      <c r="C275" s="32">
        <f t="shared" si="34"/>
        <v>19517208.711061258</v>
      </c>
      <c r="D275" s="32">
        <f t="shared" si="40"/>
        <v>57231.809695184231</v>
      </c>
      <c r="E275" s="33">
        <f t="shared" si="35"/>
        <v>1.0974341893633489E-2</v>
      </c>
      <c r="F275" s="34">
        <f t="shared" si="36"/>
        <v>0.1</v>
      </c>
      <c r="G275" s="29">
        <v>0</v>
      </c>
      <c r="H275" s="35">
        <f t="shared" si="37"/>
        <v>458.17340073963652</v>
      </c>
      <c r="I275" s="32">
        <f t="shared" si="38"/>
        <v>14003.921516881086</v>
      </c>
      <c r="J275" s="36">
        <f t="shared" si="39"/>
        <v>13491324.795692159</v>
      </c>
      <c r="K275" s="36">
        <v>415005.59228357777</v>
      </c>
    </row>
    <row r="276" spans="1:11" x14ac:dyDescent="0.2">
      <c r="A276" s="2">
        <v>262</v>
      </c>
      <c r="B276" s="25">
        <f t="shared" si="33"/>
        <v>1877.7352838915704</v>
      </c>
      <c r="C276" s="32">
        <f t="shared" si="34"/>
        <v>19574388.30454658</v>
      </c>
      <c r="D276" s="32">
        <f t="shared" si="40"/>
        <v>57179.59348532185</v>
      </c>
      <c r="E276" s="33">
        <f t="shared" si="35"/>
        <v>1.0932422329112731E-2</v>
      </c>
      <c r="F276" s="34">
        <f t="shared" si="36"/>
        <v>0.1</v>
      </c>
      <c r="G276" s="29">
        <v>0</v>
      </c>
      <c r="H276" s="35">
        <f t="shared" si="37"/>
        <v>454.37115376624729</v>
      </c>
      <c r="I276" s="32">
        <f t="shared" si="38"/>
        <v>13887.707070304166</v>
      </c>
      <c r="J276" s="36">
        <f t="shared" si="39"/>
        <v>13505212.502762463</v>
      </c>
      <c r="K276" s="36">
        <v>415756.44836631621</v>
      </c>
    </row>
    <row r="277" spans="1:11" x14ac:dyDescent="0.2">
      <c r="A277" s="2">
        <v>263</v>
      </c>
      <c r="B277" s="25">
        <f t="shared" si="33"/>
        <v>1876.0318836220304</v>
      </c>
      <c r="C277" s="32">
        <f t="shared" si="34"/>
        <v>19631515.928265028</v>
      </c>
      <c r="D277" s="32">
        <f t="shared" si="40"/>
        <v>57127.623718447983</v>
      </c>
      <c r="E277" s="33">
        <f t="shared" si="35"/>
        <v>1.0890821793338249E-2</v>
      </c>
      <c r="F277" s="34">
        <f t="shared" si="36"/>
        <v>0.1</v>
      </c>
      <c r="G277" s="29">
        <v>0</v>
      </c>
      <c r="H277" s="35">
        <f t="shared" si="37"/>
        <v>450.6004605278049</v>
      </c>
      <c r="I277" s="32">
        <f t="shared" si="38"/>
        <v>13772.457053410832</v>
      </c>
      <c r="J277" s="36">
        <f t="shared" si="39"/>
        <v>13518984.959815875</v>
      </c>
      <c r="K277" s="36">
        <v>416503.55953871866</v>
      </c>
    </row>
    <row r="278" spans="1:11" x14ac:dyDescent="0.2">
      <c r="A278" s="2">
        <v>264</v>
      </c>
      <c r="B278" s="25">
        <f t="shared" si="33"/>
        <v>1874.3364771120491</v>
      </c>
      <c r="C278" s="32">
        <f t="shared" si="34"/>
        <v>19688591.826565158</v>
      </c>
      <c r="D278" s="32">
        <f t="shared" si="40"/>
        <v>57075.89830012992</v>
      </c>
      <c r="E278" s="33">
        <f t="shared" si="35"/>
        <v>1.0849536658152397E-2</v>
      </c>
      <c r="F278" s="34">
        <f t="shared" si="36"/>
        <v>0.1</v>
      </c>
      <c r="G278" s="29">
        <v>0</v>
      </c>
      <c r="H278" s="35">
        <f t="shared" si="37"/>
        <v>446.8610591690969</v>
      </c>
      <c r="I278" s="32">
        <f t="shared" si="38"/>
        <v>13658.163462680948</v>
      </c>
      <c r="J278" s="36">
        <f t="shared" si="39"/>
        <v>13532643.123278556</v>
      </c>
      <c r="K278" s="36">
        <v>417246.94447860343</v>
      </c>
    </row>
    <row r="279" spans="1:11" x14ac:dyDescent="0.2">
      <c r="A279" s="2">
        <v>265</v>
      </c>
      <c r="B279" s="25">
        <f t="shared" si="33"/>
        <v>1872.6489968149983</v>
      </c>
      <c r="C279" s="32">
        <f t="shared" si="34"/>
        <v>19745616.241726961</v>
      </c>
      <c r="D279" s="32">
        <f t="shared" si="40"/>
        <v>57024.415161803365</v>
      </c>
      <c r="E279" s="33">
        <f t="shared" si="35"/>
        <v>1.0808563350214033E-2</v>
      </c>
      <c r="F279" s="34">
        <f t="shared" si="36"/>
        <v>0.1</v>
      </c>
      <c r="G279" s="29">
        <v>0</v>
      </c>
      <c r="H279" s="35">
        <f t="shared" si="37"/>
        <v>443.15269000797065</v>
      </c>
      <c r="I279" s="32">
        <f t="shared" si="38"/>
        <v>13544.818361013653</v>
      </c>
      <c r="J279" s="36">
        <f t="shared" si="39"/>
        <v>13546187.941639571</v>
      </c>
      <c r="K279" s="36">
        <v>417986.62177063263</v>
      </c>
    </row>
    <row r="280" spans="1:11" x14ac:dyDescent="0.2">
      <c r="A280" s="2">
        <v>266</v>
      </c>
      <c r="B280" s="25">
        <f t="shared" si="33"/>
        <v>1870.9693760068835</v>
      </c>
      <c r="C280" s="32">
        <f t="shared" si="34"/>
        <v>19802589.413987059</v>
      </c>
      <c r="D280" s="32">
        <f t="shared" si="40"/>
        <v>56973.172260098159</v>
      </c>
      <c r="E280" s="33">
        <f t="shared" si="35"/>
        <v>1.0767898349960541E-2</v>
      </c>
      <c r="F280" s="34">
        <f t="shared" si="36"/>
        <v>0.1</v>
      </c>
      <c r="G280" s="29">
        <v>0</v>
      </c>
      <c r="H280" s="35">
        <f t="shared" si="37"/>
        <v>439.47509551729956</v>
      </c>
      <c r="I280" s="32">
        <f t="shared" si="38"/>
        <v>13432.413877176132</v>
      </c>
      <c r="J280" s="36">
        <f t="shared" si="39"/>
        <v>13559620.355516747</v>
      </c>
      <c r="K280" s="36">
        <v>418722.60990677716</v>
      </c>
    </row>
    <row r="281" spans="1:11" x14ac:dyDescent="0.2">
      <c r="A281" s="2">
        <v>267</v>
      </c>
      <c r="B281" s="25">
        <f t="shared" si="33"/>
        <v>1869.2975487732817</v>
      </c>
      <c r="C281" s="32">
        <f t="shared" si="34"/>
        <v>19859511.581563435</v>
      </c>
      <c r="D281" s="32">
        <f t="shared" si="40"/>
        <v>56922.167576376349</v>
      </c>
      <c r="E281" s="33">
        <f t="shared" si="35"/>
        <v>1.0727538190589903E-2</v>
      </c>
      <c r="F281" s="34">
        <f t="shared" si="36"/>
        <v>0.1</v>
      </c>
      <c r="G281" s="29">
        <v>0</v>
      </c>
      <c r="H281" s="35">
        <f t="shared" si="37"/>
        <v>435.82802030709945</v>
      </c>
      <c r="I281" s="32">
        <f t="shared" si="38"/>
        <v>13320.942205255917</v>
      </c>
      <c r="J281" s="36">
        <f t="shared" si="39"/>
        <v>13572941.297722002</v>
      </c>
      <c r="K281" s="36">
        <v>419454.92728677869</v>
      </c>
    </row>
    <row r="282" spans="1:11" x14ac:dyDescent="0.2">
      <c r="A282" s="2">
        <v>268</v>
      </c>
      <c r="B282" s="25">
        <f t="shared" si="33"/>
        <v>1867.633449996534</v>
      </c>
      <c r="C282" s="32">
        <f t="shared" si="34"/>
        <v>19916382.980680045</v>
      </c>
      <c r="D282" s="32">
        <f t="shared" si="40"/>
        <v>56871.399116609246</v>
      </c>
      <c r="E282" s="33">
        <f t="shared" si="35"/>
        <v>1.0687479457086844E-2</v>
      </c>
      <c r="F282" s="34">
        <f t="shared" si="36"/>
        <v>0.1</v>
      </c>
      <c r="G282" s="29">
        <v>0</v>
      </c>
      <c r="H282" s="35">
        <f t="shared" si="37"/>
        <v>432.2112111067928</v>
      </c>
      <c r="I282" s="32">
        <f t="shared" si="38"/>
        <v>13210.395604120031</v>
      </c>
      <c r="J282" s="36">
        <f t="shared" si="39"/>
        <v>13586151.693326123</v>
      </c>
      <c r="K282" s="36">
        <v>420183.59221860993</v>
      </c>
    </row>
    <row r="283" spans="1:11" x14ac:dyDescent="0.2">
      <c r="A283" s="2">
        <v>269</v>
      </c>
      <c r="B283" s="25">
        <f t="shared" si="33"/>
        <v>1865.9770153431857</v>
      </c>
      <c r="C283" s="32">
        <f t="shared" si="34"/>
        <v>19973203.845590644</v>
      </c>
      <c r="D283" s="32">
        <f t="shared" si="40"/>
        <v>56820.864910598844</v>
      </c>
      <c r="E283" s="33">
        <f t="shared" si="35"/>
        <v>1.064771878525967E-2</v>
      </c>
      <c r="F283" s="34">
        <f t="shared" si="36"/>
        <v>0.1</v>
      </c>
      <c r="G283" s="29">
        <v>0</v>
      </c>
      <c r="H283" s="35">
        <f t="shared" si="37"/>
        <v>428.6244167476205</v>
      </c>
      <c r="I283" s="32">
        <f t="shared" si="38"/>
        <v>13100.766396876832</v>
      </c>
      <c r="J283" s="36">
        <f t="shared" si="39"/>
        <v>13599252.459722999</v>
      </c>
      <c r="K283" s="36">
        <v>420908.62291893212</v>
      </c>
    </row>
    <row r="284" spans="1:11" x14ac:dyDescent="0.2">
      <c r="A284" s="2">
        <v>270</v>
      </c>
      <c r="B284" s="25">
        <f t="shared" si="33"/>
        <v>1864.3281812516741</v>
      </c>
      <c r="C284" s="32">
        <f t="shared" si="34"/>
        <v>20029974.408602763</v>
      </c>
      <c r="D284" s="32">
        <f t="shared" si="40"/>
        <v>56770.563012119383</v>
      </c>
      <c r="E284" s="33">
        <f t="shared" si="35"/>
        <v>1.0608252860786498E-2</v>
      </c>
      <c r="F284" s="34">
        <f t="shared" si="36"/>
        <v>0.1</v>
      </c>
      <c r="G284" s="29">
        <v>0</v>
      </c>
      <c r="H284" s="35">
        <f t="shared" si="37"/>
        <v>425.06738814519952</v>
      </c>
      <c r="I284" s="32">
        <f t="shared" si="38"/>
        <v>12992.046970342648</v>
      </c>
      <c r="J284" s="36">
        <f t="shared" si="39"/>
        <v>13612244.506693343</v>
      </c>
      <c r="K284" s="36">
        <v>421630.03751355049</v>
      </c>
    </row>
    <row r="285" spans="1:11" x14ac:dyDescent="0.2">
      <c r="A285" s="2">
        <v>271</v>
      </c>
      <c r="B285" s="25">
        <f t="shared" si="33"/>
        <v>1862.686884920249</v>
      </c>
      <c r="C285" s="32">
        <f t="shared" si="34"/>
        <v>20086694.900100943</v>
      </c>
      <c r="D285" s="32">
        <f t="shared" si="40"/>
        <v>56720.491498179734</v>
      </c>
      <c r="E285" s="33">
        <f t="shared" si="35"/>
        <v>1.0569078418316221E-2</v>
      </c>
      <c r="F285" s="34">
        <f t="shared" si="36"/>
        <v>0.1</v>
      </c>
      <c r="G285" s="29">
        <v>0</v>
      </c>
      <c r="H285" s="35">
        <f t="shared" si="37"/>
        <v>421.53987828222517</v>
      </c>
      <c r="I285" s="32">
        <f t="shared" si="38"/>
        <v>12884.22977451378</v>
      </c>
      <c r="J285" s="36">
        <f t="shared" si="39"/>
        <v>13625128.736467857</v>
      </c>
      <c r="K285" s="36">
        <v>422347.85403786751</v>
      </c>
    </row>
    <row r="286" spans="1:11" x14ac:dyDescent="0.2">
      <c r="A286" s="2">
        <v>272</v>
      </c>
      <c r="B286" s="25">
        <f t="shared" si="33"/>
        <v>1861.0530642951339</v>
      </c>
      <c r="C286" s="32">
        <f t="shared" si="34"/>
        <v>20143365.548569296</v>
      </c>
      <c r="D286" s="32">
        <f t="shared" si="40"/>
        <v>56670.648468352854</v>
      </c>
      <c r="E286" s="33">
        <f t="shared" si="35"/>
        <v>1.0530192240524152E-2</v>
      </c>
      <c r="F286" s="34">
        <f t="shared" si="36"/>
        <v>0.1</v>
      </c>
      <c r="G286" s="29">
        <v>0</v>
      </c>
      <c r="H286" s="35">
        <f t="shared" si="37"/>
        <v>418.04164219131712</v>
      </c>
      <c r="I286" s="32">
        <f t="shared" si="38"/>
        <v>12777.307322041657</v>
      </c>
      <c r="J286" s="36">
        <f t="shared" si="39"/>
        <v>13637906.043789899</v>
      </c>
      <c r="K286" s="36">
        <v>423062.09043733362</v>
      </c>
    </row>
    <row r="287" spans="1:11" x14ac:dyDescent="0.2">
      <c r="A287" s="2">
        <v>273</v>
      </c>
      <c r="B287" s="25">
        <f t="shared" si="33"/>
        <v>1859.4266580589019</v>
      </c>
      <c r="C287" s="32">
        <f t="shared" si="34"/>
        <v>20199986.580614775</v>
      </c>
      <c r="D287" s="32">
        <f t="shared" si="40"/>
        <v>56621.032045479864</v>
      </c>
      <c r="E287" s="33">
        <f t="shared" si="35"/>
        <v>1.0491591157314406E-2</v>
      </c>
      <c r="F287" s="34">
        <f t="shared" si="36"/>
        <v>0.1</v>
      </c>
      <c r="G287" s="29">
        <v>0</v>
      </c>
      <c r="H287" s="35">
        <f t="shared" si="37"/>
        <v>414.57243693800768</v>
      </c>
      <c r="I287" s="32">
        <f t="shared" si="38"/>
        <v>12671.272187712728</v>
      </c>
      <c r="J287" s="36">
        <f t="shared" si="39"/>
        <v>13650577.315977613</v>
      </c>
      <c r="K287" s="36">
        <v>423772.76456789608</v>
      </c>
    </row>
    <row r="288" spans="1:11" x14ac:dyDescent="0.2">
      <c r="A288" s="2">
        <v>274</v>
      </c>
      <c r="B288" s="25">
        <f t="shared" si="33"/>
        <v>1857.8076056190921</v>
      </c>
      <c r="C288" s="32">
        <f t="shared" si="34"/>
        <v>20256558.220988821</v>
      </c>
      <c r="D288" s="32">
        <f t="shared" si="40"/>
        <v>56571.640374045819</v>
      </c>
      <c r="E288" s="33">
        <f t="shared" si="35"/>
        <v>1.0453272044830309E-2</v>
      </c>
      <c r="F288" s="34">
        <f t="shared" si="36"/>
        <v>0.1</v>
      </c>
      <c r="G288" s="29">
        <v>0</v>
      </c>
      <c r="H288" s="35">
        <f t="shared" si="37"/>
        <v>411.13202160387112</v>
      </c>
      <c r="I288" s="32">
        <f t="shared" si="38"/>
        <v>12566.117007933786</v>
      </c>
      <c r="J288" s="36">
        <f t="shared" si="39"/>
        <v>13663143.432985546</v>
      </c>
      <c r="K288" s="36">
        <v>424479.89419644512</v>
      </c>
    </row>
    <row r="289" spans="1:11" x14ac:dyDescent="0.2">
      <c r="A289" s="2">
        <v>275</v>
      </c>
      <c r="B289" s="25">
        <f t="shared" si="33"/>
        <v>1856.195847097021</v>
      </c>
      <c r="C289" s="32">
        <f t="shared" si="34"/>
        <v>20313080.692609526</v>
      </c>
      <c r="D289" s="32">
        <f t="shared" si="40"/>
        <v>56522.471620704979</v>
      </c>
      <c r="E289" s="33">
        <f t="shared" si="35"/>
        <v>1.0415231824767541E-2</v>
      </c>
      <c r="F289" s="34">
        <f t="shared" si="36"/>
        <v>0.1</v>
      </c>
      <c r="G289" s="29">
        <v>0</v>
      </c>
      <c r="H289" s="35">
        <f t="shared" si="37"/>
        <v>407.72015726979328</v>
      </c>
      <c r="I289" s="32">
        <f t="shared" si="38"/>
        <v>12461.834480219339</v>
      </c>
      <c r="J289" s="36">
        <f t="shared" si="39"/>
        <v>13675605.267465765</v>
      </c>
      <c r="K289" s="36">
        <v>425183.49700125831</v>
      </c>
    </row>
    <row r="290" spans="1:11" x14ac:dyDescent="0.2">
      <c r="A290" s="2">
        <v>276</v>
      </c>
      <c r="B290" s="25">
        <f t="shared" si="33"/>
        <v>1854.5913233168253</v>
      </c>
      <c r="C290" s="32">
        <f t="shared" si="34"/>
        <v>20369554.216583125</v>
      </c>
      <c r="D290" s="32">
        <f t="shared" si="40"/>
        <v>56473.523973599076</v>
      </c>
      <c r="E290" s="33">
        <f t="shared" si="35"/>
        <v>1.0377467463411288E-2</v>
      </c>
      <c r="F290" s="34">
        <f t="shared" si="36"/>
        <v>0.1</v>
      </c>
      <c r="G290" s="29">
        <v>0</v>
      </c>
      <c r="H290" s="35">
        <f t="shared" si="37"/>
        <v>404.3366069993798</v>
      </c>
      <c r="I290" s="32">
        <f t="shared" si="38"/>
        <v>12358.417362685235</v>
      </c>
      <c r="J290" s="36">
        <f t="shared" si="39"/>
        <v>13687963.684828449</v>
      </c>
      <c r="K290" s="36">
        <v>425883.59057244239</v>
      </c>
    </row>
    <row r="291" spans="1:11" x14ac:dyDescent="0.2">
      <c r="A291" s="2">
        <v>277</v>
      </c>
      <c r="B291" s="25">
        <f t="shared" si="33"/>
        <v>1852.9939757947031</v>
      </c>
      <c r="C291" s="32">
        <f t="shared" si="34"/>
        <v>20425979.012225293</v>
      </c>
      <c r="D291" s="32">
        <f t="shared" si="40"/>
        <v>56424.79564216733</v>
      </c>
      <c r="E291" s="33">
        <f t="shared" si="35"/>
        <v>1.033997597090279E-2</v>
      </c>
      <c r="F291" s="34">
        <f t="shared" si="36"/>
        <v>0.1</v>
      </c>
      <c r="G291" s="29">
        <v>0</v>
      </c>
      <c r="H291" s="35">
        <f t="shared" si="37"/>
        <v>400.98113582250215</v>
      </c>
      <c r="I291" s="32">
        <f t="shared" si="38"/>
        <v>12255.85847354559</v>
      </c>
      <c r="J291" s="36">
        <f t="shared" si="39"/>
        <v>13700219.543301994</v>
      </c>
      <c r="K291" s="36">
        <v>426580.19241237314</v>
      </c>
    </row>
    <row r="292" spans="1:11" x14ac:dyDescent="0.2">
      <c r="A292" s="2">
        <v>278</v>
      </c>
      <c r="B292" s="25">
        <f t="shared" si="33"/>
        <v>1851.4037467283565</v>
      </c>
      <c r="C292" s="32">
        <f t="shared" si="34"/>
        <v>20482355.297082018</v>
      </c>
      <c r="D292" s="32">
        <f t="shared" si="40"/>
        <v>56376.284856725484</v>
      </c>
      <c r="E292" s="33">
        <f t="shared" si="35"/>
        <v>1.0302754400447258E-2</v>
      </c>
      <c r="F292" s="34">
        <f t="shared" si="36"/>
        <v>0.1</v>
      </c>
      <c r="G292" s="29">
        <v>0</v>
      </c>
      <c r="H292" s="35">
        <f t="shared" si="37"/>
        <v>397.6535107189801</v>
      </c>
      <c r="I292" s="32">
        <f t="shared" si="38"/>
        <v>12154.150690614297</v>
      </c>
      <c r="J292" s="36">
        <f t="shared" si="39"/>
        <v>13712373.693992609</v>
      </c>
      <c r="K292" s="36">
        <v>427273.31993613282</v>
      </c>
    </row>
    <row r="293" spans="1:11" x14ac:dyDescent="0.2">
      <c r="A293" s="2">
        <v>279</v>
      </c>
      <c r="B293" s="25">
        <f t="shared" si="33"/>
        <v>1849.8205789866377</v>
      </c>
      <c r="C293" s="32">
        <f t="shared" si="34"/>
        <v>20538683.28695013</v>
      </c>
      <c r="D293" s="32">
        <f t="shared" si="40"/>
        <v>56327.989868111908</v>
      </c>
      <c r="E293" s="33">
        <f t="shared" si="35"/>
        <v>1.0265799847513817E-2</v>
      </c>
      <c r="F293" s="34">
        <f t="shared" si="36"/>
        <v>0.1</v>
      </c>
      <c r="G293" s="29">
        <v>0</v>
      </c>
      <c r="H293" s="35">
        <f t="shared" si="37"/>
        <v>394.35350060239966</v>
      </c>
      <c r="I293" s="32">
        <f t="shared" si="38"/>
        <v>12053.28695081005</v>
      </c>
      <c r="J293" s="36">
        <f t="shared" si="39"/>
        <v>13724426.980943419</v>
      </c>
      <c r="K293" s="36">
        <v>427962.99047194561</v>
      </c>
    </row>
    <row r="294" spans="1:11" x14ac:dyDescent="0.2">
      <c r="A294" s="2">
        <v>280</v>
      </c>
      <c r="B294" s="25">
        <f t="shared" si="33"/>
        <v>1848.2444160993848</v>
      </c>
      <c r="C294" s="32">
        <f t="shared" si="34"/>
        <v>20594963.195897777</v>
      </c>
      <c r="D294" s="32">
        <f t="shared" si="40"/>
        <v>56279.908947646618</v>
      </c>
      <c r="E294" s="33">
        <f t="shared" si="35"/>
        <v>1.0229109449106171E-2</v>
      </c>
      <c r="F294" s="34">
        <f t="shared" si="36"/>
        <v>0.1</v>
      </c>
      <c r="G294" s="29">
        <v>0</v>
      </c>
      <c r="H294" s="35">
        <f t="shared" si="37"/>
        <v>391.0808763040655</v>
      </c>
      <c r="I294" s="32">
        <f t="shared" si="38"/>
        <v>11953.260249665538</v>
      </c>
      <c r="J294" s="36">
        <f t="shared" si="39"/>
        <v>13736380.241193084</v>
      </c>
      <c r="K294" s="36">
        <v>428649.22126161086</v>
      </c>
    </row>
    <row r="295" spans="1:11" x14ac:dyDescent="0.2">
      <c r="A295" s="2">
        <v>281</v>
      </c>
      <c r="B295" s="25">
        <f t="shared" si="33"/>
        <v>1846.6752022474523</v>
      </c>
      <c r="C295" s="32">
        <f t="shared" si="34"/>
        <v>20651195.236283772</v>
      </c>
      <c r="D295" s="32">
        <f t="shared" si="40"/>
        <v>56232.04038599506</v>
      </c>
      <c r="E295" s="33">
        <f t="shared" si="35"/>
        <v>1.0192680382987956E-2</v>
      </c>
      <c r="F295" s="34">
        <f t="shared" si="36"/>
        <v>0.1</v>
      </c>
      <c r="G295" s="29">
        <v>0</v>
      </c>
      <c r="H295" s="35">
        <f t="shared" si="37"/>
        <v>387.83541055708611</v>
      </c>
      <c r="I295" s="32">
        <f t="shared" si="38"/>
        <v>11854.063640842227</v>
      </c>
      <c r="J295" s="36">
        <f t="shared" si="39"/>
        <v>13748234.304833926</v>
      </c>
      <c r="K295" s="36">
        <v>429332.02946093405</v>
      </c>
    </row>
    <row r="296" spans="1:11" x14ac:dyDescent="0.2">
      <c r="A296" s="2">
        <v>282</v>
      </c>
      <c r="B296" s="25">
        <f t="shared" si="33"/>
        <v>1845.1128822529149</v>
      </c>
      <c r="C296" s="32">
        <f t="shared" si="34"/>
        <v>20707379.618778244</v>
      </c>
      <c r="D296" s="32">
        <f t="shared" si="40"/>
        <v>56184.382494471967</v>
      </c>
      <c r="E296" s="33">
        <f t="shared" si="35"/>
        <v>1.0156509867037465E-2</v>
      </c>
      <c r="F296" s="34">
        <f t="shared" si="36"/>
        <v>0.1</v>
      </c>
      <c r="G296" s="29">
        <v>0</v>
      </c>
      <c r="H296" s="35">
        <f t="shared" si="37"/>
        <v>384.61687798059143</v>
      </c>
      <c r="I296" s="32">
        <f t="shared" si="38"/>
        <v>11755.690235646822</v>
      </c>
      <c r="J296" s="36">
        <f t="shared" si="39"/>
        <v>13759989.995069573</v>
      </c>
      <c r="K296" s="36">
        <v>430011.4321401557</v>
      </c>
    </row>
    <row r="297" spans="1:11" x14ac:dyDescent="0.2">
      <c r="A297" s="2">
        <v>283</v>
      </c>
      <c r="B297" s="25">
        <f t="shared" si="33"/>
        <v>1843.5574015694715</v>
      </c>
      <c r="C297" s="32">
        <f t="shared" si="34"/>
        <v>20763516.55238121</v>
      </c>
      <c r="D297" s="32">
        <f t="shared" si="40"/>
        <v>56136.933602966368</v>
      </c>
      <c r="E297" s="33">
        <f t="shared" si="35"/>
        <v>1.0120595158418408E-2</v>
      </c>
      <c r="F297" s="34">
        <f t="shared" si="36"/>
        <v>0.1</v>
      </c>
      <c r="G297" s="29">
        <v>0</v>
      </c>
      <c r="H297" s="35">
        <f t="shared" si="37"/>
        <v>381.42505506408133</v>
      </c>
      <c r="I297" s="32">
        <f t="shared" si="38"/>
        <v>11658.133202553108</v>
      </c>
      <c r="J297" s="36">
        <f t="shared" si="39"/>
        <v>13771648.128272125</v>
      </c>
      <c r="K297" s="36">
        <v>430687.44628437818</v>
      </c>
    </row>
    <row r="298" spans="1:11" x14ac:dyDescent="0.2">
      <c r="A298" s="2">
        <v>284</v>
      </c>
      <c r="B298" s="25">
        <f t="shared" si="33"/>
        <v>1842.0087062730081</v>
      </c>
      <c r="C298" s="32">
        <f t="shared" si="34"/>
        <v>20819606.244441982</v>
      </c>
      <c r="D298" s="32">
        <f t="shared" si="40"/>
        <v>56089.69206077233</v>
      </c>
      <c r="E298" s="33">
        <f t="shared" si="35"/>
        <v>1.0084933553000034E-2</v>
      </c>
      <c r="F298" s="34">
        <f t="shared" si="36"/>
        <v>0.1</v>
      </c>
      <c r="G298" s="29">
        <v>0</v>
      </c>
      <c r="H298" s="35">
        <f t="shared" si="37"/>
        <v>378.25972015190388</v>
      </c>
      <c r="I298" s="32">
        <f t="shared" si="38"/>
        <v>11561.385766728161</v>
      </c>
      <c r="J298" s="36">
        <f t="shared" si="39"/>
        <v>13783209.514038853</v>
      </c>
      <c r="K298" s="36">
        <v>431360.08879399032</v>
      </c>
    </row>
    <row r="299" spans="1:11" x14ac:dyDescent="0.2">
      <c r="A299" s="2">
        <v>285</v>
      </c>
      <c r="B299" s="25">
        <f t="shared" si="33"/>
        <v>1840.466743052345</v>
      </c>
      <c r="C299" s="32">
        <f t="shared" si="34"/>
        <v>20875648.900677908</v>
      </c>
      <c r="D299" s="32">
        <f t="shared" si="40"/>
        <v>56042.656235925853</v>
      </c>
      <c r="E299" s="33">
        <f t="shared" si="35"/>
        <v>1.0049522384615955E-2</v>
      </c>
      <c r="F299" s="34">
        <f t="shared" si="36"/>
        <v>0.1</v>
      </c>
      <c r="G299" s="29">
        <v>0</v>
      </c>
      <c r="H299" s="35">
        <f t="shared" si="37"/>
        <v>375.12065342786258</v>
      </c>
      <c r="I299" s="32">
        <f t="shared" si="38"/>
        <v>11465.441209560846</v>
      </c>
      <c r="J299" s="36">
        <f t="shared" si="39"/>
        <v>13794674.955248414</v>
      </c>
      <c r="K299" s="36">
        <v>432029.37648508983</v>
      </c>
    </row>
    <row r="300" spans="1:11" x14ac:dyDescent="0.2">
      <c r="A300" s="2">
        <v>286</v>
      </c>
      <c r="B300" s="25">
        <f t="shared" si="33"/>
        <v>1838.9314592001501</v>
      </c>
      <c r="C300" s="32">
        <f t="shared" si="34"/>
        <v>20931644.725192845</v>
      </c>
      <c r="D300" s="32">
        <f t="shared" si="40"/>
        <v>55995.824514936656</v>
      </c>
      <c r="E300" s="33">
        <f t="shared" si="35"/>
        <v>1.0014359024415005E-2</v>
      </c>
      <c r="F300" s="34">
        <f t="shared" si="36"/>
        <v>0.1</v>
      </c>
      <c r="G300" s="29">
        <v>0</v>
      </c>
      <c r="H300" s="35">
        <f t="shared" si="37"/>
        <v>372.00763689995114</v>
      </c>
      <c r="I300" s="32">
        <f t="shared" si="38"/>
        <v>11370.292868196537</v>
      </c>
      <c r="J300" s="36">
        <f t="shared" si="39"/>
        <v>13806045.248116611</v>
      </c>
      <c r="K300" s="36">
        <v>432695.32608990395</v>
      </c>
    </row>
    <row r="301" spans="1:11" x14ac:dyDescent="0.2">
      <c r="A301" s="2">
        <v>287</v>
      </c>
      <c r="B301" s="25">
        <f t="shared" si="33"/>
        <v>1837.402802604018</v>
      </c>
      <c r="C301" s="32">
        <f t="shared" si="34"/>
        <v>20987593.92049551</v>
      </c>
      <c r="D301" s="32">
        <f t="shared" si="40"/>
        <v>55949.195302665234</v>
      </c>
      <c r="E301" s="33">
        <f t="shared" si="35"/>
        <v>9.9794408802147787E-3</v>
      </c>
      <c r="F301" s="34">
        <f t="shared" si="36"/>
        <v>0.1</v>
      </c>
      <c r="G301" s="29">
        <v>0</v>
      </c>
      <c r="H301" s="35">
        <f t="shared" si="37"/>
        <v>368.92045438521518</v>
      </c>
      <c r="I301" s="32">
        <f t="shared" si="38"/>
        <v>11275.934135073085</v>
      </c>
      <c r="J301" s="36">
        <f t="shared" si="39"/>
        <v>13817321.182251684</v>
      </c>
      <c r="K301" s="36">
        <v>433357.9542572074</v>
      </c>
    </row>
    <row r="302" spans="1:11" x14ac:dyDescent="0.2">
      <c r="A302" s="2">
        <v>288</v>
      </c>
      <c r="B302" s="25">
        <f t="shared" si="33"/>
        <v>1835.8807217377109</v>
      </c>
      <c r="C302" s="32">
        <f t="shared" si="34"/>
        <v>21043496.687517408</v>
      </c>
      <c r="D302" s="32">
        <f t="shared" si="40"/>
        <v>55902.76702189818</v>
      </c>
      <c r="E302" s="33">
        <f t="shared" si="35"/>
        <v>9.9447653958672239E-3</v>
      </c>
      <c r="F302" s="34">
        <f t="shared" si="36"/>
        <v>0.1</v>
      </c>
      <c r="G302" s="29">
        <v>0</v>
      </c>
      <c r="H302" s="35">
        <f t="shared" si="37"/>
        <v>365.8588914947394</v>
      </c>
      <c r="I302" s="32">
        <f t="shared" si="38"/>
        <v>11182.358457462802</v>
      </c>
      <c r="J302" s="36">
        <f t="shared" si="39"/>
        <v>13828503.540709147</v>
      </c>
      <c r="K302" s="36">
        <v>434017.2775527389</v>
      </c>
    </row>
    <row r="303" spans="1:11" x14ac:dyDescent="0.2">
      <c r="A303" s="2">
        <v>289</v>
      </c>
      <c r="B303" s="25">
        <f t="shared" si="33"/>
        <v>1834.3651656525633</v>
      </c>
      <c r="C303" s="32">
        <f t="shared" si="34"/>
        <v>21099353.225630522</v>
      </c>
      <c r="D303" s="32">
        <f t="shared" si="40"/>
        <v>55856.538113113493</v>
      </c>
      <c r="E303" s="33">
        <f t="shared" si="35"/>
        <v>9.91033005060157E-3</v>
      </c>
      <c r="F303" s="34">
        <f t="shared" si="36"/>
        <v>0.1</v>
      </c>
      <c r="G303" s="29">
        <v>0</v>
      </c>
      <c r="H303" s="35">
        <f t="shared" si="37"/>
        <v>362.82273561875934</v>
      </c>
      <c r="I303" s="32">
        <f t="shared" si="38"/>
        <v>11089.559337017159</v>
      </c>
      <c r="J303" s="36">
        <f t="shared" si="39"/>
        <v>13839593.100046165</v>
      </c>
      <c r="K303" s="36">
        <v>434673.31245961518</v>
      </c>
    </row>
    <row r="304" spans="1:11" x14ac:dyDescent="0.2">
      <c r="A304" s="2">
        <v>290</v>
      </c>
      <c r="B304" s="25">
        <f t="shared" si="33"/>
        <v>1832.8560839690322</v>
      </c>
      <c r="C304" s="32">
        <f t="shared" si="34"/>
        <v>21155163.732664563</v>
      </c>
      <c r="D304" s="32">
        <f t="shared" si="40"/>
        <v>55810.507034040987</v>
      </c>
      <c r="E304" s="33">
        <f t="shared" si="35"/>
        <v>9.8761323584793011E-3</v>
      </c>
      <c r="F304" s="34">
        <f t="shared" si="36"/>
        <v>0.1</v>
      </c>
      <c r="G304" s="29">
        <v>0</v>
      </c>
      <c r="H304" s="35">
        <f t="shared" si="37"/>
        <v>359.8117759118968</v>
      </c>
      <c r="I304" s="32">
        <f t="shared" si="38"/>
        <v>10997.530329315414</v>
      </c>
      <c r="J304" s="36">
        <f t="shared" si="39"/>
        <v>13850590.63037548</v>
      </c>
      <c r="K304" s="36">
        <v>435326.07537874312</v>
      </c>
    </row>
    <row r="305" spans="1:11" x14ac:dyDescent="0.2">
      <c r="A305" s="2">
        <v>291</v>
      </c>
      <c r="B305" s="25">
        <f t="shared" si="33"/>
        <v>1831.3534268684093</v>
      </c>
      <c r="C305" s="32">
        <f t="shared" si="34"/>
        <v>21210928.404924624</v>
      </c>
      <c r="D305" s="32">
        <f t="shared" si="40"/>
        <v>55764.672260060906</v>
      </c>
      <c r="E305" s="33">
        <f t="shared" si="35"/>
        <v>9.8421698677291503E-3</v>
      </c>
      <c r="F305" s="34">
        <f t="shared" si="36"/>
        <v>0.1</v>
      </c>
      <c r="G305" s="29">
        <v>0</v>
      </c>
      <c r="H305" s="35">
        <f t="shared" si="37"/>
        <v>356.82580327851764</v>
      </c>
      <c r="I305" s="32">
        <f t="shared" si="38"/>
        <v>10906.265043417392</v>
      </c>
      <c r="J305" s="36">
        <f t="shared" si="39"/>
        <v>13861496.895418897</v>
      </c>
      <c r="K305" s="36">
        <v>435975.58262922964</v>
      </c>
    </row>
    <row r="306" spans="1:11" x14ac:dyDescent="0.2">
      <c r="A306" s="2">
        <v>292</v>
      </c>
      <c r="B306" s="25">
        <f t="shared" si="33"/>
        <v>1829.8571450846753</v>
      </c>
      <c r="C306" s="32">
        <f t="shared" si="34"/>
        <v>21266647.437207881</v>
      </c>
      <c r="D306" s="32">
        <f t="shared" si="40"/>
        <v>55719.032283257693</v>
      </c>
      <c r="E306" s="33">
        <f t="shared" si="35"/>
        <v>9.8084401602101176E-3</v>
      </c>
      <c r="F306" s="34">
        <f t="shared" si="36"/>
        <v>0.1</v>
      </c>
      <c r="G306" s="29">
        <v>0</v>
      </c>
      <c r="H306" s="35">
        <f t="shared" si="37"/>
        <v>353.86461035821122</v>
      </c>
      <c r="I306" s="32">
        <f t="shared" si="38"/>
        <v>10815.757141419186</v>
      </c>
      <c r="J306" s="36">
        <f t="shared" si="39"/>
        <v>13872312.652560316</v>
      </c>
      <c r="K306" s="36">
        <v>436621.85044878989</v>
      </c>
    </row>
    <row r="307" spans="1:11" x14ac:dyDescent="0.2">
      <c r="A307" s="2">
        <v>293</v>
      </c>
      <c r="B307" s="25">
        <f t="shared" si="33"/>
        <v>1828.3671898965065</v>
      </c>
      <c r="C307" s="32">
        <f t="shared" si="34"/>
        <v>21322321.022820096</v>
      </c>
      <c r="D307" s="32">
        <f t="shared" si="40"/>
        <v>55673.585612215102</v>
      </c>
      <c r="E307" s="33">
        <f t="shared" si="35"/>
        <v>9.7749408507825132E-3</v>
      </c>
      <c r="F307" s="34">
        <f t="shared" si="36"/>
        <v>0.1</v>
      </c>
      <c r="G307" s="29">
        <v>0</v>
      </c>
      <c r="H307" s="35">
        <f t="shared" si="37"/>
        <v>350.92799151139025</v>
      </c>
      <c r="I307" s="32">
        <f t="shared" si="38"/>
        <v>10726.000338013619</v>
      </c>
      <c r="J307" s="36">
        <f t="shared" si="39"/>
        <v>13883038.65289833</v>
      </c>
      <c r="K307" s="36">
        <v>437264.894994153</v>
      </c>
    </row>
    <row r="308" spans="1:11" x14ac:dyDescent="0.2">
      <c r="A308" s="2">
        <v>294</v>
      </c>
      <c r="B308" s="25">
        <f t="shared" si="33"/>
        <v>1826.8835131194137</v>
      </c>
      <c r="C308" s="32">
        <f t="shared" si="34"/>
        <v>21377949.35359234</v>
      </c>
      <c r="D308" s="32">
        <f t="shared" si="40"/>
        <v>55628.33077224344</v>
      </c>
      <c r="E308" s="33">
        <f t="shared" si="35"/>
        <v>9.7416695868270328E-3</v>
      </c>
      <c r="F308" s="34">
        <f t="shared" si="36"/>
        <v>0.1</v>
      </c>
      <c r="G308" s="29">
        <v>0</v>
      </c>
      <c r="H308" s="35">
        <f t="shared" si="37"/>
        <v>348.01574280501018</v>
      </c>
      <c r="I308" s="32">
        <f t="shared" si="38"/>
        <v>10636.988400053202</v>
      </c>
      <c r="J308" s="36">
        <f t="shared" si="39"/>
        <v>13893675.641298383</v>
      </c>
      <c r="K308" s="36">
        <v>437904.73234146606</v>
      </c>
    </row>
    <row r="309" spans="1:11" x14ac:dyDescent="0.2">
      <c r="A309" s="2">
        <v>295</v>
      </c>
      <c r="B309" s="25">
        <f t="shared" si="33"/>
        <v>1825.4060670980316</v>
      </c>
      <c r="C309" s="32">
        <f t="shared" si="34"/>
        <v>21433532.619897269</v>
      </c>
      <c r="D309" s="32">
        <f t="shared" si="40"/>
        <v>55583.266304928809</v>
      </c>
      <c r="E309" s="33">
        <f t="shared" si="35"/>
        <v>9.7086240476118406E-3</v>
      </c>
      <c r="F309" s="34">
        <f t="shared" si="36"/>
        <v>0.1</v>
      </c>
      <c r="G309" s="29">
        <v>0</v>
      </c>
      <c r="H309" s="35">
        <f t="shared" si="37"/>
        <v>345.12766199840718</v>
      </c>
      <c r="I309" s="32">
        <f t="shared" si="38"/>
        <v>10548.715146117458</v>
      </c>
      <c r="J309" s="36">
        <f t="shared" si="39"/>
        <v>13904224.3564445</v>
      </c>
      <c r="K309" s="36">
        <v>438541.37848669611</v>
      </c>
    </row>
    <row r="310" spans="1:11" x14ac:dyDescent="0.2">
      <c r="A310" s="2">
        <v>296</v>
      </c>
      <c r="B310" s="25">
        <f t="shared" si="33"/>
        <v>1823.9348046985392</v>
      </c>
      <c r="C310" s="32">
        <f t="shared" si="34"/>
        <v>21489071.010664776</v>
      </c>
      <c r="D310" s="32">
        <f t="shared" si="40"/>
        <v>55538.390767507255</v>
      </c>
      <c r="E310" s="33">
        <f t="shared" si="35"/>
        <v>9.6758019437930259E-3</v>
      </c>
      <c r="F310" s="34">
        <f t="shared" si="36"/>
        <v>0.1</v>
      </c>
      <c r="G310" s="29">
        <v>0</v>
      </c>
      <c r="H310" s="35">
        <f t="shared" si="37"/>
        <v>342.26354852925346</v>
      </c>
      <c r="I310" s="32">
        <f t="shared" si="38"/>
        <v>10461.174446083969</v>
      </c>
      <c r="J310" s="36">
        <f t="shared" si="39"/>
        <v>13914685.530890584</v>
      </c>
      <c r="K310" s="36">
        <v>439174.84934602992</v>
      </c>
    </row>
    <row r="311" spans="1:11" x14ac:dyDescent="0.2">
      <c r="A311" s="2">
        <v>297</v>
      </c>
      <c r="B311" s="25">
        <f t="shared" si="33"/>
        <v>1822.4696793012124</v>
      </c>
      <c r="C311" s="32">
        <f t="shared" si="34"/>
        <v>21544564.713398084</v>
      </c>
      <c r="D311" s="32">
        <f t="shared" si="40"/>
        <v>55493.702733308077</v>
      </c>
      <c r="E311" s="33">
        <f t="shared" si="35"/>
        <v>9.643201016896405E-3</v>
      </c>
      <c r="F311" s="34">
        <f t="shared" si="36"/>
        <v>0.1</v>
      </c>
      <c r="G311" s="29">
        <v>0</v>
      </c>
      <c r="H311" s="35">
        <f t="shared" si="37"/>
        <v>339.42320349962932</v>
      </c>
      <c r="I311" s="32">
        <f t="shared" si="38"/>
        <v>10374.360220702141</v>
      </c>
      <c r="J311" s="36">
        <f t="shared" si="39"/>
        <v>13925059.891111286</v>
      </c>
      <c r="K311" s="36">
        <v>439805.16075627197</v>
      </c>
    </row>
    <row r="312" spans="1:11" x14ac:dyDescent="0.2">
      <c r="A312" s="2">
        <v>298</v>
      </c>
      <c r="B312" s="25">
        <f t="shared" si="33"/>
        <v>1821.0106447931123</v>
      </c>
      <c r="C312" s="32">
        <f t="shared" si="34"/>
        <v>21600013.914189212</v>
      </c>
      <c r="D312" s="32">
        <f t="shared" si="40"/>
        <v>55449.20079112798</v>
      </c>
      <c r="E312" s="33">
        <f t="shared" si="35"/>
        <v>9.6108190387673431E-3</v>
      </c>
      <c r="F312" s="34">
        <f t="shared" si="36"/>
        <v>0.1</v>
      </c>
      <c r="G312" s="29">
        <v>0</v>
      </c>
      <c r="H312" s="35">
        <f t="shared" si="37"/>
        <v>336.60642966221064</v>
      </c>
      <c r="I312" s="32">
        <f t="shared" si="38"/>
        <v>10288.266441171727</v>
      </c>
      <c r="J312" s="36">
        <f t="shared" si="39"/>
        <v>13935348.157552458</v>
      </c>
      <c r="K312" s="36">
        <v>440432.32847524033</v>
      </c>
    </row>
    <row r="313" spans="1:11" x14ac:dyDescent="0.2">
      <c r="A313" s="2">
        <v>299</v>
      </c>
      <c r="B313" s="25">
        <f t="shared" si="33"/>
        <v>1819.5576555608975</v>
      </c>
      <c r="C313" s="32">
        <f t="shared" si="34"/>
        <v>21655418.797734067</v>
      </c>
      <c r="D313" s="32">
        <f t="shared" si="40"/>
        <v>55404.88354485482</v>
      </c>
      <c r="E313" s="33">
        <f t="shared" si="35"/>
        <v>9.5786538110899464E-3</v>
      </c>
      <c r="F313" s="34">
        <f t="shared" si="36"/>
        <v>0.1</v>
      </c>
      <c r="G313" s="29">
        <v>0</v>
      </c>
      <c r="H313" s="35">
        <f t="shared" si="37"/>
        <v>333.81303140657116</v>
      </c>
      <c r="I313" s="32">
        <f t="shared" si="38"/>
        <v>10202.88712872323</v>
      </c>
      <c r="J313" s="36">
        <f t="shared" si="39"/>
        <v>13945551.044681182</v>
      </c>
      <c r="K313" s="36">
        <v>441056.36818216066</v>
      </c>
    </row>
    <row r="314" spans="1:11" x14ac:dyDescent="0.2">
      <c r="A314" s="2">
        <v>300</v>
      </c>
      <c r="B314" s="25">
        <f t="shared" si="33"/>
        <v>1818.1106664837644</v>
      </c>
      <c r="C314" s="32">
        <f t="shared" si="34"/>
        <v>21710779.547347885</v>
      </c>
      <c r="D314" s="32">
        <f t="shared" si="40"/>
        <v>55360.749613817781</v>
      </c>
      <c r="E314" s="33">
        <f t="shared" si="35"/>
        <v>9.5467031648755751E-3</v>
      </c>
      <c r="F314" s="34">
        <f t="shared" si="36"/>
        <v>0.1</v>
      </c>
      <c r="G314" s="29">
        <v>0</v>
      </c>
      <c r="H314" s="35">
        <f t="shared" si="37"/>
        <v>331.04281474559832</v>
      </c>
      <c r="I314" s="32">
        <f t="shared" si="38"/>
        <v>10118.216354203279</v>
      </c>
      <c r="J314" s="36">
        <f t="shared" si="39"/>
        <v>13955669.261035385</v>
      </c>
      <c r="K314" s="36">
        <v>441677.29547805816</v>
      </c>
    </row>
    <row r="315" spans="1:11" x14ac:dyDescent="0.2">
      <c r="A315" s="2">
        <v>301</v>
      </c>
      <c r="B315" s="25">
        <f t="shared" si="33"/>
        <v>1816.6696329265103</v>
      </c>
      <c r="C315" s="32">
        <f t="shared" si="34"/>
        <v>21766096.344979875</v>
      </c>
      <c r="D315" s="32">
        <f t="shared" si="40"/>
        <v>55316.797631990165</v>
      </c>
      <c r="E315" s="33">
        <f t="shared" si="35"/>
        <v>9.5149649599727566E-3</v>
      </c>
      <c r="F315" s="34">
        <f t="shared" si="36"/>
        <v>0.1</v>
      </c>
      <c r="G315" s="29">
        <v>0</v>
      </c>
      <c r="H315" s="35">
        <f t="shared" si="37"/>
        <v>328.29558730202183</v>
      </c>
      <c r="I315" s="32">
        <f t="shared" si="38"/>
        <v>10034.248237663136</v>
      </c>
      <c r="J315" s="36">
        <f t="shared" si="39"/>
        <v>13965703.509273048</v>
      </c>
      <c r="K315" s="36">
        <v>442295.12588614749</v>
      </c>
    </row>
    <row r="316" spans="1:11" x14ac:dyDescent="0.2">
      <c r="A316" s="2">
        <v>302</v>
      </c>
      <c r="B316" s="25">
        <f t="shared" si="33"/>
        <v>1815.2345107327135</v>
      </c>
      <c r="C316" s="32">
        <f t="shared" si="34"/>
        <v>21821369.371227864</v>
      </c>
      <c r="D316" s="32">
        <f t="shared" si="40"/>
        <v>55273.026247989386</v>
      </c>
      <c r="E316" s="33">
        <f t="shared" si="35"/>
        <v>9.4834370846144031E-3</v>
      </c>
      <c r="F316" s="34">
        <f t="shared" si="36"/>
        <v>0.1</v>
      </c>
      <c r="G316" s="29">
        <v>0</v>
      </c>
      <c r="H316" s="35">
        <f t="shared" si="37"/>
        <v>325.57115829505398</v>
      </c>
      <c r="I316" s="32">
        <f t="shared" si="38"/>
        <v>9950.9769479500828</v>
      </c>
      <c r="J316" s="36">
        <f t="shared" si="39"/>
        <v>13975654.486220999</v>
      </c>
      <c r="K316" s="36">
        <v>442909.87485222111</v>
      </c>
    </row>
    <row r="317" spans="1:11" x14ac:dyDescent="0.2">
      <c r="A317" s="2">
        <v>303</v>
      </c>
      <c r="B317" s="25">
        <f t="shared" si="33"/>
        <v>1813.8052562180374</v>
      </c>
      <c r="C317" s="32">
        <f t="shared" si="34"/>
        <v>21876598.805353075</v>
      </c>
      <c r="D317" s="32">
        <f t="shared" si="40"/>
        <v>55229.43412521109</v>
      </c>
      <c r="E317" s="33">
        <f t="shared" si="35"/>
        <v>9.4521174549064193E-3</v>
      </c>
      <c r="F317" s="34">
        <f t="shared" si="36"/>
        <v>0.1</v>
      </c>
      <c r="G317" s="29">
        <v>0</v>
      </c>
      <c r="H317" s="35">
        <f t="shared" si="37"/>
        <v>322.86933852714111</v>
      </c>
      <c r="I317" s="32">
        <f t="shared" si="38"/>
        <v>9868.3967023017431</v>
      </c>
      <c r="J317" s="36">
        <f t="shared" si="39"/>
        <v>13985522.882923301</v>
      </c>
      <c r="K317" s="36">
        <v>443521.55774503516</v>
      </c>
    </row>
    <row r="318" spans="1:11" x14ac:dyDescent="0.2">
      <c r="A318" s="2">
        <v>304</v>
      </c>
      <c r="B318" s="25">
        <f t="shared" si="33"/>
        <v>1812.3818261636434</v>
      </c>
      <c r="C318" s="32">
        <f t="shared" si="34"/>
        <v>21931784.825293999</v>
      </c>
      <c r="D318" s="32">
        <f t="shared" si="40"/>
        <v>55186.019940923899</v>
      </c>
      <c r="E318" s="33">
        <f t="shared" si="35"/>
        <v>9.4210040144149694E-3</v>
      </c>
      <c r="F318" s="34">
        <f t="shared" si="36"/>
        <v>0.1</v>
      </c>
      <c r="G318" s="29">
        <v>0</v>
      </c>
      <c r="H318" s="35">
        <f t="shared" si="37"/>
        <v>320.18994037082467</v>
      </c>
      <c r="I318" s="32">
        <f t="shared" si="38"/>
        <v>9786.5017659457899</v>
      </c>
      <c r="J318" s="36">
        <f t="shared" si="39"/>
        <v>13995309.384689247</v>
      </c>
      <c r="K318" s="36">
        <v>444130.18985669379</v>
      </c>
    </row>
    <row r="319" spans="1:11" x14ac:dyDescent="0.2">
      <c r="A319" s="2">
        <v>305</v>
      </c>
      <c r="B319" s="25">
        <f t="shared" si="33"/>
        <v>1810.964177809723</v>
      </c>
      <c r="C319" s="32">
        <f t="shared" si="34"/>
        <v>21986927.607680764</v>
      </c>
      <c r="D319" s="32">
        <f t="shared" si="40"/>
        <v>55142.782386764884</v>
      </c>
      <c r="E319" s="33">
        <f t="shared" si="35"/>
        <v>9.3900947336751084E-3</v>
      </c>
      <c r="F319" s="34">
        <f t="shared" si="36"/>
        <v>0.1</v>
      </c>
      <c r="G319" s="29">
        <v>0</v>
      </c>
      <c r="H319" s="35">
        <f t="shared" si="37"/>
        <v>317.53277775571144</v>
      </c>
      <c r="I319" s="32">
        <f t="shared" si="38"/>
        <v>9705.2864517010967</v>
      </c>
      <c r="J319" s="36">
        <f t="shared" si="39"/>
        <v>14005014.671140948</v>
      </c>
      <c r="K319" s="36">
        <v>444735.78640303155</v>
      </c>
    </row>
    <row r="320" spans="1:11" x14ac:dyDescent="0.2">
      <c r="A320" s="2">
        <v>306</v>
      </c>
      <c r="B320" s="25">
        <f t="shared" si="33"/>
        <v>1809.5522688491365</v>
      </c>
      <c r="C320" s="32">
        <f t="shared" si="34"/>
        <v>22042027.32784896</v>
      </c>
      <c r="D320" s="32">
        <f t="shared" si="40"/>
        <v>55099.720168195665</v>
      </c>
      <c r="E320" s="33">
        <f t="shared" si="35"/>
        <v>9.3593876097794321E-3</v>
      </c>
      <c r="F320" s="34">
        <f t="shared" si="36"/>
        <v>0.1</v>
      </c>
      <c r="G320" s="29">
        <v>0</v>
      </c>
      <c r="H320" s="35">
        <f t="shared" si="37"/>
        <v>314.89766615555197</v>
      </c>
      <c r="I320" s="32">
        <f t="shared" si="38"/>
        <v>9624.7451195824342</v>
      </c>
      <c r="J320" s="36">
        <f t="shared" si="39"/>
        <v>14014639.416260531</v>
      </c>
      <c r="K320" s="36">
        <v>445338.36252399359</v>
      </c>
    </row>
    <row r="321" spans="1:11" x14ac:dyDescent="0.2">
      <c r="A321" s="2">
        <v>307</v>
      </c>
      <c r="B321" s="25">
        <f t="shared" si="33"/>
        <v>1808.146057421161</v>
      </c>
      <c r="C321" s="32">
        <f t="shared" si="34"/>
        <v>22097084.159852985</v>
      </c>
      <c r="D321" s="32">
        <f t="shared" si="40"/>
        <v>55056.832004025578</v>
      </c>
      <c r="E321" s="33">
        <f t="shared" si="35"/>
        <v>9.3288806659360662E-3</v>
      </c>
      <c r="F321" s="34">
        <f t="shared" si="36"/>
        <v>0.1</v>
      </c>
      <c r="G321" s="29">
        <v>0</v>
      </c>
      <c r="H321" s="35">
        <f t="shared" si="37"/>
        <v>312.28442257542611</v>
      </c>
      <c r="I321" s="32">
        <f t="shared" si="38"/>
        <v>9544.8721764097336</v>
      </c>
      <c r="J321" s="36">
        <f t="shared" si="39"/>
        <v>14024184.288436942</v>
      </c>
      <c r="K321" s="36">
        <v>445937.93328401435</v>
      </c>
    </row>
    <row r="322" spans="1:11" x14ac:dyDescent="0.2">
      <c r="A322" s="2">
        <v>308</v>
      </c>
      <c r="B322" s="25">
        <f t="shared" si="33"/>
        <v>1806.7455021053468</v>
      </c>
      <c r="C322" s="32">
        <f t="shared" si="34"/>
        <v>22152098.276480276</v>
      </c>
      <c r="D322" s="32">
        <f t="shared" si="40"/>
        <v>55014.116627290845</v>
      </c>
      <c r="E322" s="33">
        <f t="shared" si="35"/>
        <v>9.2985719510333461E-3</v>
      </c>
      <c r="F322" s="34">
        <f t="shared" si="36"/>
        <v>0.1</v>
      </c>
      <c r="G322" s="29">
        <v>0</v>
      </c>
      <c r="H322" s="35">
        <f t="shared" si="37"/>
        <v>309.69286553903504</v>
      </c>
      <c r="I322" s="32">
        <f t="shared" si="38"/>
        <v>9465.6620754183696</v>
      </c>
      <c r="J322" s="36">
        <f t="shared" si="39"/>
        <v>14033649.950512361</v>
      </c>
      <c r="K322" s="36">
        <v>446534.51367239404</v>
      </c>
    </row>
    <row r="323" spans="1:11" x14ac:dyDescent="0.2">
      <c r="A323" s="2">
        <v>309</v>
      </c>
      <c r="B323" s="25">
        <f t="shared" si="33"/>
        <v>1805.3505619154757</v>
      </c>
      <c r="C323" s="32">
        <f t="shared" si="34"/>
        <v>22207069.849263605</v>
      </c>
      <c r="D323" s="32">
        <f t="shared" si="40"/>
        <v>54971.572783328593</v>
      </c>
      <c r="E323" s="33">
        <f t="shared" si="35"/>
        <v>9.2684595392418453E-3</v>
      </c>
      <c r="F323" s="34">
        <f t="shared" si="36"/>
        <v>0.1</v>
      </c>
      <c r="G323" s="29">
        <v>0</v>
      </c>
      <c r="H323" s="35">
        <f t="shared" si="37"/>
        <v>307.12281507609868</v>
      </c>
      <c r="I323" s="32">
        <f t="shared" si="38"/>
        <v>9387.1093158750737</v>
      </c>
      <c r="J323" s="36">
        <f t="shared" si="39"/>
        <v>14043037.059828237</v>
      </c>
      <c r="K323" s="36">
        <v>447128.11860367347</v>
      </c>
    </row>
    <row r="324" spans="1:11" x14ac:dyDescent="0.2">
      <c r="A324" s="2">
        <v>310</v>
      </c>
      <c r="B324" s="25">
        <f t="shared" si="33"/>
        <v>1803.9611962936206</v>
      </c>
      <c r="C324" s="32">
        <f t="shared" si="34"/>
        <v>22261999.04849539</v>
      </c>
      <c r="D324" s="32">
        <f t="shared" si="40"/>
        <v>54929.199231784791</v>
      </c>
      <c r="E324" s="33">
        <f t="shared" si="35"/>
        <v>9.2385415296070885E-3</v>
      </c>
      <c r="F324" s="34">
        <f t="shared" si="36"/>
        <v>0.1</v>
      </c>
      <c r="G324" s="29">
        <v>0</v>
      </c>
      <c r="H324" s="35">
        <f t="shared" si="37"/>
        <v>304.5740927098575</v>
      </c>
      <c r="I324" s="32">
        <f t="shared" si="38"/>
        <v>9309.2084426959082</v>
      </c>
      <c r="J324" s="36">
        <f t="shared" si="39"/>
        <v>14052346.268270932</v>
      </c>
      <c r="K324" s="36">
        <v>447718.7629180068</v>
      </c>
    </row>
    <row r="325" spans="1:11" x14ac:dyDescent="0.2">
      <c r="A325" s="2">
        <v>311</v>
      </c>
      <c r="B325" s="25">
        <f t="shared" si="33"/>
        <v>1802.5773651043116</v>
      </c>
      <c r="C325" s="32">
        <f t="shared" si="34"/>
        <v>22316886.043239314</v>
      </c>
      <c r="D325" s="32">
        <f t="shared" si="40"/>
        <v>54886.994743924588</v>
      </c>
      <c r="E325" s="33">
        <f t="shared" si="35"/>
        <v>9.2088160456076061E-3</v>
      </c>
      <c r="F325" s="34">
        <f t="shared" si="36"/>
        <v>0.1</v>
      </c>
      <c r="G325" s="29">
        <v>0</v>
      </c>
      <c r="H325" s="35">
        <f t="shared" si="37"/>
        <v>302.04652144467855</v>
      </c>
      <c r="I325" s="32">
        <f t="shared" si="38"/>
        <v>9231.9540460661119</v>
      </c>
      <c r="J325" s="36">
        <f t="shared" si="39"/>
        <v>14061578.222316999</v>
      </c>
      <c r="K325" s="36">
        <v>448306.46138153266</v>
      </c>
    </row>
    <row r="326" spans="1:11" x14ac:dyDescent="0.2">
      <c r="A326" s="2">
        <v>312</v>
      </c>
      <c r="B326" s="25">
        <f t="shared" si="33"/>
        <v>1801.1990286287903</v>
      </c>
      <c r="C326" s="32">
        <f t="shared" si="34"/>
        <v>22371731.001344416</v>
      </c>
      <c r="D326" s="32">
        <f t="shared" si="40"/>
        <v>54844.958105102181</v>
      </c>
      <c r="E326" s="33">
        <f t="shared" si="35"/>
        <v>9.1792812348343404E-3</v>
      </c>
      <c r="F326" s="34">
        <f t="shared" si="36"/>
        <v>0.1</v>
      </c>
      <c r="G326" s="29">
        <v>0</v>
      </c>
      <c r="H326" s="35">
        <f t="shared" si="37"/>
        <v>299.53992575376367</v>
      </c>
      <c r="I326" s="32">
        <f t="shared" si="38"/>
        <v>9155.3407610665927</v>
      </c>
      <c r="J326" s="36">
        <f t="shared" si="39"/>
        <v>14070733.563078066</v>
      </c>
      <c r="K326" s="36">
        <v>448891.2286867433</v>
      </c>
    </row>
    <row r="327" spans="1:11" x14ac:dyDescent="0.2">
      <c r="A327" s="2">
        <v>313</v>
      </c>
      <c r="B327" s="25">
        <f t="shared" si="33"/>
        <v>1799.826147559369</v>
      </c>
      <c r="C327" s="32">
        <f t="shared" si="34"/>
        <v>22426534.089456625</v>
      </c>
      <c r="D327" s="32">
        <f t="shared" si="40"/>
        <v>54803.088112208992</v>
      </c>
      <c r="E327" s="33">
        <f t="shared" si="35"/>
        <v>9.1499352685367359E-3</v>
      </c>
      <c r="F327" s="34">
        <f t="shared" si="36"/>
        <v>0.1</v>
      </c>
      <c r="G327" s="29">
        <v>0</v>
      </c>
      <c r="H327" s="35">
        <f t="shared" si="37"/>
        <v>297.05413156696034</v>
      </c>
      <c r="I327" s="32">
        <f t="shared" si="38"/>
        <v>9079.3632672991716</v>
      </c>
      <c r="J327" s="36">
        <f t="shared" si="39"/>
        <v>14079812.926345365</v>
      </c>
      <c r="K327" s="36">
        <v>449473.07945285173</v>
      </c>
    </row>
    <row r="328" spans="1:11" x14ac:dyDescent="0.2">
      <c r="A328" s="2">
        <v>314</v>
      </c>
      <c r="B328" s="25">
        <f t="shared" si="33"/>
        <v>1798.4586829938776</v>
      </c>
      <c r="C328" s="32">
        <f t="shared" si="34"/>
        <v>22481295.473031849</v>
      </c>
      <c r="D328" s="32">
        <f t="shared" si="40"/>
        <v>54761.383575223386</v>
      </c>
      <c r="E328" s="33">
        <f t="shared" si="35"/>
        <v>9.1207763412968351E-3</v>
      </c>
      <c r="F328" s="34">
        <f t="shared" si="36"/>
        <v>0.1</v>
      </c>
      <c r="G328" s="29">
        <v>0</v>
      </c>
      <c r="H328" s="35">
        <f t="shared" si="37"/>
        <v>294.58896625867328</v>
      </c>
      <c r="I328" s="32">
        <f t="shared" si="38"/>
        <v>9004.0162885184691</v>
      </c>
      <c r="J328" s="36">
        <f t="shared" si="39"/>
        <v>14088816.942633884</v>
      </c>
      <c r="K328" s="36">
        <v>450052.02822615742</v>
      </c>
    </row>
    <row r="329" spans="1:11" x14ac:dyDescent="0.2">
      <c r="A329" s="2">
        <v>315</v>
      </c>
      <c r="B329" s="25">
        <f t="shared" si="33"/>
        <v>1797.0965964302065</v>
      </c>
      <c r="C329" s="32">
        <f t="shared" si="34"/>
        <v>22536015.316348076</v>
      </c>
      <c r="D329" s="32">
        <f t="shared" si="40"/>
        <v>54719.843316227198</v>
      </c>
      <c r="E329" s="33">
        <f t="shared" si="35"/>
        <v>9.0918026706314006E-3</v>
      </c>
      <c r="F329" s="34">
        <f t="shared" si="36"/>
        <v>0.1</v>
      </c>
      <c r="G329" s="29">
        <v>0</v>
      </c>
      <c r="H329" s="35">
        <f t="shared" si="37"/>
        <v>292.1442586358765</v>
      </c>
      <c r="I329" s="32">
        <f t="shared" si="38"/>
        <v>8929.2945922652543</v>
      </c>
      <c r="J329" s="36">
        <f t="shared" si="39"/>
        <v>14097746.237226149</v>
      </c>
      <c r="K329" s="36">
        <v>450628.08948040992</v>
      </c>
    </row>
    <row r="330" spans="1:11" x14ac:dyDescent="0.2">
      <c r="A330" s="2">
        <v>316</v>
      </c>
      <c r="B330" s="25">
        <f t="shared" si="33"/>
        <v>1795.7398497609411</v>
      </c>
      <c r="C330" s="32">
        <f t="shared" si="34"/>
        <v>22590693.782517131</v>
      </c>
      <c r="D330" s="32">
        <f t="shared" si="40"/>
        <v>54678.466169055551</v>
      </c>
      <c r="E330" s="33">
        <f t="shared" si="35"/>
        <v>9.0630124966247019E-3</v>
      </c>
      <c r="F330" s="34">
        <f t="shared" si="36"/>
        <v>0.1</v>
      </c>
      <c r="G330" s="29">
        <v>0</v>
      </c>
      <c r="H330" s="35">
        <f t="shared" si="37"/>
        <v>289.71983892622484</v>
      </c>
      <c r="I330" s="32">
        <f t="shared" si="38"/>
        <v>8855.1929895026824</v>
      </c>
      <c r="J330" s="36">
        <f t="shared" si="39"/>
        <v>14106601.430215651</v>
      </c>
      <c r="K330" s="36">
        <v>451201.27761717053</v>
      </c>
    </row>
    <row r="331" spans="1:11" x14ac:dyDescent="0.2">
      <c r="A331" s="2">
        <v>317</v>
      </c>
      <c r="B331" s="25">
        <f t="shared" si="33"/>
        <v>1794.3884052680808</v>
      </c>
      <c r="C331" s="32">
        <f t="shared" si="34"/>
        <v>22645331.033497036</v>
      </c>
      <c r="D331" s="32">
        <f t="shared" si="40"/>
        <v>54637.250979904085</v>
      </c>
      <c r="E331" s="33">
        <f t="shared" si="35"/>
        <v>9.0344040815906607E-3</v>
      </c>
      <c r="F331" s="34">
        <f t="shared" si="36"/>
        <v>0.1</v>
      </c>
      <c r="G331" s="29">
        <v>0</v>
      </c>
      <c r="H331" s="35">
        <f t="shared" si="37"/>
        <v>287.31553876626413</v>
      </c>
      <c r="I331" s="32">
        <f t="shared" si="38"/>
        <v>8781.7063342565016</v>
      </c>
      <c r="J331" s="36">
        <f t="shared" si="39"/>
        <v>14115383.136549907</v>
      </c>
      <c r="K331" s="36">
        <v>451771.60696617252</v>
      </c>
    </row>
    <row r="332" spans="1:11" x14ac:dyDescent="0.2">
      <c r="A332" s="2">
        <v>318</v>
      </c>
      <c r="B332" s="25">
        <f t="shared" si="33"/>
        <v>1793.042225617847</v>
      </c>
      <c r="C332" s="32">
        <f t="shared" si="34"/>
        <v>22699927.230103921</v>
      </c>
      <c r="D332" s="32">
        <f t="shared" si="40"/>
        <v>54596.196606885642</v>
      </c>
      <c r="E332" s="33">
        <f t="shared" si="35"/>
        <v>9.005975709723002E-3</v>
      </c>
      <c r="F332" s="34">
        <f t="shared" si="36"/>
        <v>0.1</v>
      </c>
      <c r="G332" s="29">
        <v>0</v>
      </c>
      <c r="H332" s="35">
        <f t="shared" si="37"/>
        <v>284.9311911897392</v>
      </c>
      <c r="I332" s="32">
        <f t="shared" si="38"/>
        <v>8708.8295232573109</v>
      </c>
      <c r="J332" s="36">
        <f t="shared" si="39"/>
        <v>14124091.966073165</v>
      </c>
      <c r="K332" s="36">
        <v>452339.09178567934</v>
      </c>
    </row>
    <row r="333" spans="1:11" x14ac:dyDescent="0.2">
      <c r="A333" s="2">
        <v>319</v>
      </c>
      <c r="B333" s="25">
        <f t="shared" si="33"/>
        <v>1791.7012738555779</v>
      </c>
      <c r="C333" s="32">
        <f t="shared" si="34"/>
        <v>22754482.532022722</v>
      </c>
      <c r="D333" s="32">
        <f t="shared" si="40"/>
        <v>54555.30191880092</v>
      </c>
      <c r="E333" s="33">
        <f t="shared" si="35"/>
        <v>8.9777256867320868E-3</v>
      </c>
      <c r="F333" s="34">
        <f t="shared" si="36"/>
        <v>0.1</v>
      </c>
      <c r="G333" s="29">
        <v>0</v>
      </c>
      <c r="H333" s="35">
        <f t="shared" si="37"/>
        <v>282.56663061599909</v>
      </c>
      <c r="I333" s="32">
        <f t="shared" si="38"/>
        <v>8636.557495585741</v>
      </c>
      <c r="J333" s="36">
        <f t="shared" si="39"/>
        <v>14132728.523568751</v>
      </c>
      <c r="K333" s="36">
        <v>452903.74626284104</v>
      </c>
    </row>
    <row r="334" spans="1:11" x14ac:dyDescent="0.2">
      <c r="A334" s="2">
        <v>320</v>
      </c>
      <c r="B334" s="25">
        <f t="shared" si="33"/>
        <v>1790.3655134007063</v>
      </c>
      <c r="C334" s="32">
        <f t="shared" si="34"/>
        <v>22808997.097819872</v>
      </c>
      <c r="D334" s="32">
        <f t="shared" si="40"/>
        <v>54514.565797150135</v>
      </c>
      <c r="E334" s="33">
        <f t="shared" si="35"/>
        <v>8.9496523395204228E-3</v>
      </c>
      <c r="F334" s="34">
        <f t="shared" si="36"/>
        <v>0.1</v>
      </c>
      <c r="G334" s="29">
        <v>0</v>
      </c>
      <c r="H334" s="35">
        <f t="shared" si="37"/>
        <v>280.22169283849809</v>
      </c>
      <c r="I334" s="32">
        <f t="shared" si="38"/>
        <v>8564.885232322411</v>
      </c>
      <c r="J334" s="36">
        <f t="shared" si="39"/>
        <v>14141293.408801073</v>
      </c>
      <c r="K334" s="36">
        <v>453465.58451404894</v>
      </c>
    </row>
    <row r="335" spans="1:11" x14ac:dyDescent="0.2">
      <c r="A335" s="2">
        <v>321</v>
      </c>
      <c r="B335" s="25">
        <f t="shared" si="33"/>
        <v>1789.0349080418164</v>
      </c>
      <c r="C335" s="32">
        <f t="shared" si="34"/>
        <v>22863471.084953681</v>
      </c>
      <c r="D335" s="32">
        <f t="shared" si="40"/>
        <v>54473.987133808434</v>
      </c>
      <c r="E335" s="33">
        <f t="shared" si="35"/>
        <v>8.9217540158595138E-3</v>
      </c>
      <c r="F335" s="34">
        <f t="shared" si="36"/>
        <v>0.1</v>
      </c>
      <c r="G335" s="29">
        <v>0</v>
      </c>
      <c r="H335" s="35">
        <f t="shared" si="37"/>
        <v>277.89621501339258</v>
      </c>
      <c r="I335" s="32">
        <f t="shared" si="38"/>
        <v>8493.8077561978698</v>
      </c>
      <c r="J335" s="36">
        <f t="shared" si="39"/>
        <v>14149787.216557272</v>
      </c>
      <c r="K335" s="36">
        <v>454024.62058528862</v>
      </c>
    </row>
    <row r="336" spans="1:11" x14ac:dyDescent="0.2">
      <c r="A336" s="2">
        <v>322</v>
      </c>
      <c r="B336" s="25">
        <f t="shared" ref="B336:B399" si="41">$C$4*(1+($C$6*($C$5/12)*A336))^(-1/$C$6)</f>
        <v>1787.7094219317855</v>
      </c>
      <c r="C336" s="32">
        <f t="shared" ref="C336:C399" si="42">(($C$4^$C$6)/((1-$C$6)*($C$5/12)))*(($C$4^(1-$C$6))-(B336^(1-$C$6)))*30.4375</f>
        <v>22917904.649785876</v>
      </c>
      <c r="D336" s="32">
        <f t="shared" si="40"/>
        <v>54433.56483219564</v>
      </c>
      <c r="E336" s="33">
        <f t="shared" ref="E336:E399" si="43">-LN(B336/B335)*12</f>
        <v>8.8940290840520703E-3</v>
      </c>
      <c r="F336" s="34">
        <f t="shared" ref="F336:F399" si="44">IF(E336&gt;0.1,E336,0.1)</f>
        <v>0.1</v>
      </c>
      <c r="G336" s="29">
        <v>0</v>
      </c>
      <c r="H336" s="35">
        <f t="shared" ref="H336:H399" si="45">H335*EXP(-F336/12)</f>
        <v>275.5900356482324</v>
      </c>
      <c r="I336" s="32">
        <f t="shared" ref="I336:I399" si="46">IF(G336=0,((H335-H336)/(F336/12)*30.4375),D336)</f>
        <v>8423.320131247543</v>
      </c>
      <c r="J336" s="36">
        <f t="shared" ref="J336:J399" si="47">I336+J335</f>
        <v>14158210.53668852</v>
      </c>
      <c r="K336" s="36">
        <v>454580.86845249095</v>
      </c>
    </row>
    <row r="337" spans="1:11" x14ac:dyDescent="0.2">
      <c r="A337" s="2">
        <v>323</v>
      </c>
      <c r="B337" s="25">
        <f t="shared" si="41"/>
        <v>1786.3890195829999</v>
      </c>
      <c r="C337" s="32">
        <f t="shared" si="42"/>
        <v>22972297.947592624</v>
      </c>
      <c r="D337" s="32">
        <f t="shared" ref="D337:D400" si="48">C337-C336</f>
        <v>54393.297806747258</v>
      </c>
      <c r="E337" s="33">
        <f t="shared" si="43"/>
        <v>8.8664759326342098E-3</v>
      </c>
      <c r="F337" s="34">
        <f t="shared" si="44"/>
        <v>0.1</v>
      </c>
      <c r="G337" s="29">
        <v>0</v>
      </c>
      <c r="H337" s="35">
        <f t="shared" si="45"/>
        <v>273.30299459074598</v>
      </c>
      <c r="I337" s="32">
        <f t="shared" si="46"/>
        <v>8353.4174624691477</v>
      </c>
      <c r="J337" s="36">
        <f t="shared" si="47"/>
        <v>14166563.95415099</v>
      </c>
      <c r="K337" s="36">
        <v>455134.3420218816</v>
      </c>
    </row>
    <row r="338" spans="1:11" x14ac:dyDescent="0.2">
      <c r="A338" s="2">
        <v>324</v>
      </c>
      <c r="B338" s="25">
        <f t="shared" si="41"/>
        <v>1785.073665862654</v>
      </c>
      <c r="C338" s="32">
        <f t="shared" si="42"/>
        <v>23026651.132575415</v>
      </c>
      <c r="D338" s="32">
        <f t="shared" si="48"/>
        <v>54353.184982791543</v>
      </c>
      <c r="E338" s="33">
        <f t="shared" si="43"/>
        <v>8.8390929700270186E-3</v>
      </c>
      <c r="F338" s="34">
        <f t="shared" si="44"/>
        <v>0.1</v>
      </c>
      <c r="G338" s="29">
        <v>0</v>
      </c>
      <c r="H338" s="35">
        <f t="shared" si="45"/>
        <v>271.03493301771852</v>
      </c>
      <c r="I338" s="32">
        <f t="shared" si="46"/>
        <v>8284.0948954828218</v>
      </c>
      <c r="J338" s="36">
        <f t="shared" si="47"/>
        <v>14174848.049046472</v>
      </c>
      <c r="K338" s="36">
        <v>455685.05513032863</v>
      </c>
    </row>
    <row r="339" spans="1:11" x14ac:dyDescent="0.2">
      <c r="A339" s="2">
        <v>325</v>
      </c>
      <c r="B339" s="25">
        <f t="shared" si="41"/>
        <v>1783.7633259881184</v>
      </c>
      <c r="C339" s="32">
        <f t="shared" si="42"/>
        <v>23080964.357871529</v>
      </c>
      <c r="D339" s="32">
        <f t="shared" si="48"/>
        <v>54313.22529611364</v>
      </c>
      <c r="E339" s="33">
        <f t="shared" si="43"/>
        <v>8.8118786242734407E-3</v>
      </c>
      <c r="F339" s="34">
        <f t="shared" si="44"/>
        <v>0.1</v>
      </c>
      <c r="G339" s="29">
        <v>0</v>
      </c>
      <c r="H339" s="35">
        <f t="shared" si="45"/>
        <v>268.78569342396264</v>
      </c>
      <c r="I339" s="32">
        <f t="shared" si="46"/>
        <v>8215.3476161933304</v>
      </c>
      <c r="J339" s="36">
        <f t="shared" si="47"/>
        <v>14183063.396662666</v>
      </c>
      <c r="K339" s="36">
        <v>456233.02154568839</v>
      </c>
    </row>
    <row r="340" spans="1:11" x14ac:dyDescent="0.2">
      <c r="A340" s="2">
        <v>326</v>
      </c>
      <c r="B340" s="25">
        <f t="shared" si="41"/>
        <v>1782.4579655223893</v>
      </c>
      <c r="C340" s="32">
        <f t="shared" si="42"/>
        <v>23135237.775564998</v>
      </c>
      <c r="D340" s="32">
        <f t="shared" si="48"/>
        <v>54273.417693469673</v>
      </c>
      <c r="E340" s="33">
        <f t="shared" si="43"/>
        <v>8.7848313426951968E-3</v>
      </c>
      <c r="F340" s="34">
        <f t="shared" si="44"/>
        <v>0.1</v>
      </c>
      <c r="G340" s="29">
        <v>0</v>
      </c>
      <c r="H340" s="35">
        <f t="shared" si="45"/>
        <v>266.55511961138035</v>
      </c>
      <c r="I340" s="32">
        <f t="shared" si="46"/>
        <v>8147.1708504568242</v>
      </c>
      <c r="J340" s="36">
        <f t="shared" si="47"/>
        <v>14191210.567513123</v>
      </c>
      <c r="K340" s="36">
        <v>456778.25496714981</v>
      </c>
    </row>
    <row r="341" spans="1:11" x14ac:dyDescent="0.2">
      <c r="A341" s="2">
        <v>327</v>
      </c>
      <c r="B341" s="25">
        <f t="shared" si="41"/>
        <v>1781.1575503696029</v>
      </c>
      <c r="C341" s="32">
        <f t="shared" si="42"/>
        <v>23189471.536696907</v>
      </c>
      <c r="D341" s="32">
        <f t="shared" si="48"/>
        <v>54233.761131908745</v>
      </c>
      <c r="E341" s="33">
        <f t="shared" si="43"/>
        <v>8.7579495916510278E-3</v>
      </c>
      <c r="F341" s="34">
        <f t="shared" si="44"/>
        <v>0.1</v>
      </c>
      <c r="G341" s="29">
        <v>0</v>
      </c>
      <c r="H341" s="35">
        <f t="shared" si="45"/>
        <v>264.34305667811611</v>
      </c>
      <c r="I341" s="32">
        <f t="shared" si="46"/>
        <v>8079.5598637476187</v>
      </c>
      <c r="J341" s="36">
        <f t="shared" si="47"/>
        <v>14199290.127376871</v>
      </c>
      <c r="K341" s="36">
        <v>457320.76902557688</v>
      </c>
    </row>
    <row r="342" spans="1:11" x14ac:dyDescent="0.2">
      <c r="A342" s="2">
        <v>328</v>
      </c>
      <c r="B342" s="25">
        <f t="shared" si="41"/>
        <v>1779.862046770631</v>
      </c>
      <c r="C342" s="32">
        <f t="shared" si="42"/>
        <v>23243665.79127546</v>
      </c>
      <c r="D342" s="32">
        <f t="shared" si="48"/>
        <v>54194.25457855314</v>
      </c>
      <c r="E342" s="33">
        <f t="shared" si="43"/>
        <v>8.7312318561762955E-3</v>
      </c>
      <c r="F342" s="34">
        <f t="shared" si="44"/>
        <v>0.1</v>
      </c>
      <c r="G342" s="29">
        <v>0</v>
      </c>
      <c r="H342" s="35">
        <f t="shared" si="45"/>
        <v>262.1493510077994</v>
      </c>
      <c r="I342" s="32">
        <f t="shared" si="46"/>
        <v>8012.5099608318096</v>
      </c>
      <c r="J342" s="36">
        <f t="shared" si="47"/>
        <v>14207302.637337703</v>
      </c>
      <c r="K342" s="36">
        <v>457860.5772838493</v>
      </c>
    </row>
    <row r="343" spans="1:11" x14ac:dyDescent="0.2">
      <c r="A343" s="2">
        <v>329</v>
      </c>
      <c r="B343" s="25">
        <f t="shared" si="41"/>
        <v>1778.5714212987389</v>
      </c>
      <c r="C343" s="32">
        <f t="shared" si="42"/>
        <v>23297820.688286584</v>
      </c>
      <c r="D343" s="32">
        <f t="shared" si="48"/>
        <v>54154.897011123598</v>
      </c>
      <c r="E343" s="33">
        <f t="shared" si="43"/>
        <v>8.7046766397585809E-3</v>
      </c>
      <c r="F343" s="34">
        <f t="shared" si="44"/>
        <v>0.1</v>
      </c>
      <c r="G343" s="29">
        <v>0</v>
      </c>
      <c r="H343" s="35">
        <f t="shared" si="45"/>
        <v>259.97385025887706</v>
      </c>
      <c r="I343" s="32">
        <f t="shared" si="46"/>
        <v>7946.0164854388167</v>
      </c>
      <c r="J343" s="36">
        <f t="shared" si="47"/>
        <v>14215248.653823143</v>
      </c>
      <c r="K343" s="36">
        <v>458397.6932372016</v>
      </c>
    </row>
    <row r="344" spans="1:11" x14ac:dyDescent="0.2">
      <c r="A344" s="2">
        <v>330</v>
      </c>
      <c r="B344" s="25">
        <f t="shared" si="41"/>
        <v>1777.2856408553143</v>
      </c>
      <c r="C344" s="32">
        <f t="shared" si="42"/>
        <v>23351936.375703759</v>
      </c>
      <c r="D344" s="32">
        <f t="shared" si="48"/>
        <v>54115.687417175621</v>
      </c>
      <c r="E344" s="33">
        <f t="shared" si="43"/>
        <v>8.6782824640399617E-3</v>
      </c>
      <c r="F344" s="34">
        <f t="shared" si="44"/>
        <v>0.1</v>
      </c>
      <c r="G344" s="29">
        <v>0</v>
      </c>
      <c r="H344" s="35">
        <f t="shared" si="45"/>
        <v>257.81640335403398</v>
      </c>
      <c r="I344" s="32">
        <f t="shared" si="46"/>
        <v>7880.0748199393647</v>
      </c>
      <c r="J344" s="36">
        <f t="shared" si="47"/>
        <v>14223128.728643082</v>
      </c>
      <c r="K344" s="36">
        <v>458932.1303135606</v>
      </c>
    </row>
    <row r="345" spans="1:11" x14ac:dyDescent="0.2">
      <c r="A345" s="2">
        <v>331</v>
      </c>
      <c r="B345" s="25">
        <f t="shared" si="41"/>
        <v>1776.0046726656665</v>
      </c>
      <c r="C345" s="32">
        <f t="shared" si="42"/>
        <v>23406013.0004979</v>
      </c>
      <c r="D345" s="32">
        <f t="shared" si="48"/>
        <v>54076.624794140458</v>
      </c>
      <c r="E345" s="33">
        <f t="shared" si="43"/>
        <v>8.6520478685286444E-3</v>
      </c>
      <c r="F345" s="34">
        <f t="shared" si="44"/>
        <v>0.1</v>
      </c>
      <c r="G345" s="29">
        <v>0</v>
      </c>
      <c r="H345" s="35">
        <f t="shared" si="45"/>
        <v>255.67686046970132</v>
      </c>
      <c r="I345" s="32">
        <f t="shared" si="46"/>
        <v>7814.6803850250244</v>
      </c>
      <c r="J345" s="36">
        <f t="shared" si="47"/>
        <v>14230943.409028107</v>
      </c>
      <c r="K345" s="36">
        <v>459463.90187388106</v>
      </c>
    </row>
    <row r="346" spans="1:11" x14ac:dyDescent="0.2">
      <c r="A346" s="2">
        <v>332</v>
      </c>
      <c r="B346" s="25">
        <f t="shared" si="41"/>
        <v>1774.7284842748884</v>
      </c>
      <c r="C346" s="32">
        <f t="shared" si="42"/>
        <v>23460050.708647255</v>
      </c>
      <c r="D346" s="32">
        <f t="shared" si="48"/>
        <v>54037.708149354905</v>
      </c>
      <c r="E346" s="33">
        <f t="shared" si="43"/>
        <v>8.625971410345247E-3</v>
      </c>
      <c r="F346" s="34">
        <f t="shared" si="44"/>
        <v>0.1</v>
      </c>
      <c r="G346" s="29">
        <v>0</v>
      </c>
      <c r="H346" s="35">
        <f t="shared" si="45"/>
        <v>253.55507302565232</v>
      </c>
      <c r="I346" s="32">
        <f t="shared" si="46"/>
        <v>7749.8286393889903</v>
      </c>
      <c r="J346" s="36">
        <f t="shared" si="47"/>
        <v>14238693.237667495</v>
      </c>
      <c r="K346" s="36">
        <v>459993.02121247968</v>
      </c>
    </row>
    <row r="347" spans="1:11" x14ac:dyDescent="0.2">
      <c r="A347" s="2">
        <v>333</v>
      </c>
      <c r="B347" s="25">
        <f t="shared" si="41"/>
        <v>1773.4570435437872</v>
      </c>
      <c r="C347" s="32">
        <f t="shared" si="42"/>
        <v>23514049.645147018</v>
      </c>
      <c r="D347" s="32">
        <f t="shared" si="48"/>
        <v>53998.93649976328</v>
      </c>
      <c r="E347" s="33">
        <f t="shared" si="43"/>
        <v>8.6000516639424523E-3</v>
      </c>
      <c r="F347" s="34">
        <f t="shared" si="44"/>
        <v>0.1</v>
      </c>
      <c r="G347" s="29">
        <v>0</v>
      </c>
      <c r="H347" s="35">
        <f t="shared" si="45"/>
        <v>251.45089367468398</v>
      </c>
      <c r="I347" s="32">
        <f t="shared" si="46"/>
        <v>7685.5150794118517</v>
      </c>
      <c r="J347" s="36">
        <f t="shared" si="47"/>
        <v>14246378.752746908</v>
      </c>
      <c r="K347" s="36">
        <v>460519.5015573675</v>
      </c>
    </row>
    <row r="348" spans="1:11" x14ac:dyDescent="0.2">
      <c r="A348" s="2">
        <v>334</v>
      </c>
      <c r="B348" s="25">
        <f t="shared" si="41"/>
        <v>1772.1903186448751</v>
      </c>
      <c r="C348" s="32">
        <f t="shared" si="42"/>
        <v>23568009.954018924</v>
      </c>
      <c r="D348" s="32">
        <f t="shared" si="48"/>
        <v>53960.308871906251</v>
      </c>
      <c r="E348" s="33">
        <f t="shared" si="43"/>
        <v>8.5742872208713072E-3</v>
      </c>
      <c r="F348" s="34">
        <f t="shared" si="44"/>
        <v>0.1</v>
      </c>
      <c r="G348" s="29">
        <v>0</v>
      </c>
      <c r="H348" s="35">
        <f t="shared" si="45"/>
        <v>249.36417629238466</v>
      </c>
      <c r="I348" s="32">
        <f t="shared" si="46"/>
        <v>7621.7352388482905</v>
      </c>
      <c r="J348" s="36">
        <f t="shared" si="47"/>
        <v>14254000.487985756</v>
      </c>
      <c r="K348" s="36">
        <v>461043.35607058054</v>
      </c>
    </row>
    <row r="349" spans="1:11" x14ac:dyDescent="0.2">
      <c r="A349" s="2">
        <v>335</v>
      </c>
      <c r="B349" s="25">
        <f t="shared" si="41"/>
        <v>1770.9282780584247</v>
      </c>
      <c r="C349" s="32">
        <f t="shared" si="42"/>
        <v>23621931.778320666</v>
      </c>
      <c r="D349" s="32">
        <f t="shared" si="48"/>
        <v>53921.824301742017</v>
      </c>
      <c r="E349" s="33">
        <f t="shared" si="43"/>
        <v>8.5486766895022191E-3</v>
      </c>
      <c r="F349" s="34">
        <f t="shared" si="44"/>
        <v>0.1</v>
      </c>
      <c r="G349" s="29">
        <v>0</v>
      </c>
      <c r="H349" s="35">
        <f t="shared" si="45"/>
        <v>247.29477596698641</v>
      </c>
      <c r="I349" s="32">
        <f t="shared" si="46"/>
        <v>7558.4846885171037</v>
      </c>
      <c r="J349" s="36">
        <f t="shared" si="47"/>
        <v>14261558.972674273</v>
      </c>
      <c r="K349" s="36">
        <v>461564.59784850891</v>
      </c>
    </row>
    <row r="350" spans="1:11" x14ac:dyDescent="0.2">
      <c r="A350" s="2">
        <v>336</v>
      </c>
      <c r="B350" s="25">
        <f t="shared" si="41"/>
        <v>1769.6708905685855</v>
      </c>
      <c r="C350" s="32">
        <f t="shared" si="42"/>
        <v>23675815.260155145</v>
      </c>
      <c r="D350" s="32">
        <f t="shared" si="48"/>
        <v>53883.481834478676</v>
      </c>
      <c r="E350" s="33">
        <f t="shared" si="43"/>
        <v>8.5232186947886181E-3</v>
      </c>
      <c r="F350" s="34">
        <f t="shared" si="44"/>
        <v>0.1</v>
      </c>
      <c r="G350" s="29">
        <v>0</v>
      </c>
      <c r="H350" s="35">
        <f t="shared" si="45"/>
        <v>245.24254898930167</v>
      </c>
      <c r="I350" s="32">
        <f t="shared" si="46"/>
        <v>7495.7590359935111</v>
      </c>
      <c r="J350" s="36">
        <f t="shared" si="47"/>
        <v>14269054.731710266</v>
      </c>
      <c r="K350" s="36">
        <v>462083.23992222425</v>
      </c>
    </row>
    <row r="351" spans="1:11" x14ac:dyDescent="0.2">
      <c r="A351" s="2">
        <v>337</v>
      </c>
      <c r="B351" s="25">
        <f t="shared" si="41"/>
        <v>1768.4181252595631</v>
      </c>
      <c r="C351" s="32">
        <f t="shared" si="42"/>
        <v>23729660.540679768</v>
      </c>
      <c r="D351" s="32">
        <f t="shared" si="48"/>
        <v>53845.280524622649</v>
      </c>
      <c r="E351" s="33">
        <f t="shared" si="43"/>
        <v>8.4979118780026258E-3</v>
      </c>
      <c r="F351" s="34">
        <f t="shared" si="44"/>
        <v>0.1</v>
      </c>
      <c r="G351" s="29">
        <v>0</v>
      </c>
      <c r="H351" s="35">
        <f t="shared" si="45"/>
        <v>243.20735284274332</v>
      </c>
      <c r="I351" s="32">
        <f t="shared" si="46"/>
        <v>7433.553925304368</v>
      </c>
      <c r="J351" s="36">
        <f t="shared" si="47"/>
        <v>14276488.28563557</v>
      </c>
      <c r="K351" s="36">
        <v>462599.29525780538</v>
      </c>
    </row>
    <row r="352" spans="1:11" x14ac:dyDescent="0.2">
      <c r="A352" s="2">
        <v>338</v>
      </c>
      <c r="B352" s="25">
        <f t="shared" si="41"/>
        <v>1767.1699515118526</v>
      </c>
      <c r="C352" s="32">
        <f t="shared" si="42"/>
        <v>23783467.760115512</v>
      </c>
      <c r="D352" s="32">
        <f t="shared" si="48"/>
        <v>53807.219435743988</v>
      </c>
      <c r="E352" s="33">
        <f t="shared" si="43"/>
        <v>8.4727548965200621E-3</v>
      </c>
      <c r="F352" s="34">
        <f t="shared" si="44"/>
        <v>0.1</v>
      </c>
      <c r="G352" s="29">
        <v>0</v>
      </c>
      <c r="H352" s="35">
        <f t="shared" si="45"/>
        <v>241.18904619342774</v>
      </c>
      <c r="I352" s="32">
        <f t="shared" si="46"/>
        <v>7371.8650366251422</v>
      </c>
      <c r="J352" s="36">
        <f t="shared" si="47"/>
        <v>14283860.150672195</v>
      </c>
      <c r="K352" s="36">
        <v>463112.77675666253</v>
      </c>
    </row>
    <row r="353" spans="1:11" x14ac:dyDescent="0.2">
      <c r="A353" s="2">
        <v>339</v>
      </c>
      <c r="B353" s="25">
        <f t="shared" si="41"/>
        <v>1765.9263389985365</v>
      </c>
      <c r="C353" s="32">
        <f t="shared" si="42"/>
        <v>23837237.057755522</v>
      </c>
      <c r="D353" s="32">
        <f t="shared" si="48"/>
        <v>53769.297640010715</v>
      </c>
      <c r="E353" s="33">
        <f t="shared" si="43"/>
        <v>8.447746423550808E-3</v>
      </c>
      <c r="F353" s="34">
        <f t="shared" si="44"/>
        <v>0.1</v>
      </c>
      <c r="G353" s="29">
        <v>0</v>
      </c>
      <c r="H353" s="35">
        <f t="shared" si="45"/>
        <v>239.18748888035987</v>
      </c>
      <c r="I353" s="32">
        <f t="shared" si="46"/>
        <v>7310.6880859804223</v>
      </c>
      <c r="J353" s="36">
        <f t="shared" si="47"/>
        <v>14291170.838758176</v>
      </c>
      <c r="K353" s="36">
        <v>463623.69725585997</v>
      </c>
    </row>
    <row r="354" spans="1:11" x14ac:dyDescent="0.2">
      <c r="A354" s="2">
        <v>340</v>
      </c>
      <c r="B354" s="25">
        <f t="shared" si="41"/>
        <v>1764.687257681632</v>
      </c>
      <c r="C354" s="32">
        <f t="shared" si="42"/>
        <v>23890968.571974624</v>
      </c>
      <c r="D354" s="32">
        <f t="shared" si="48"/>
        <v>53731.514219101518</v>
      </c>
      <c r="E354" s="33">
        <f t="shared" si="43"/>
        <v>8.4228851479518155E-3</v>
      </c>
      <c r="F354" s="34">
        <f t="shared" si="44"/>
        <v>0.1</v>
      </c>
      <c r="G354" s="29">
        <v>0</v>
      </c>
      <c r="H354" s="35">
        <f t="shared" si="45"/>
        <v>237.20254190569966</v>
      </c>
      <c r="I354" s="32">
        <f t="shared" si="46"/>
        <v>7250.0188249463954</v>
      </c>
      <c r="J354" s="36">
        <f t="shared" si="47"/>
        <v>14298420.857583122</v>
      </c>
      <c r="K354" s="36">
        <v>464132.06952843681</v>
      </c>
    </row>
    <row r="355" spans="1:11" x14ac:dyDescent="0.2">
      <c r="A355" s="2">
        <v>341</v>
      </c>
      <c r="B355" s="25">
        <f t="shared" si="41"/>
        <v>1763.4526778085033</v>
      </c>
      <c r="C355" s="32">
        <f t="shared" si="42"/>
        <v>23944662.440237623</v>
      </c>
      <c r="D355" s="32">
        <f t="shared" si="48"/>
        <v>53693.86826299876</v>
      </c>
      <c r="E355" s="33">
        <f t="shared" si="43"/>
        <v>8.3981697739361517E-3</v>
      </c>
      <c r="F355" s="34">
        <f t="shared" si="44"/>
        <v>0.1</v>
      </c>
      <c r="G355" s="29">
        <v>0</v>
      </c>
      <c r="H355" s="35">
        <f t="shared" si="45"/>
        <v>235.23406742510949</v>
      </c>
      <c r="I355" s="32">
        <f t="shared" si="46"/>
        <v>7189.8530403556115</v>
      </c>
      <c r="J355" s="36">
        <f t="shared" si="47"/>
        <v>14305610.710623479</v>
      </c>
      <c r="K355" s="36">
        <v>464637.90628372628</v>
      </c>
    </row>
    <row r="356" spans="1:11" x14ac:dyDescent="0.2">
      <c r="A356" s="2">
        <v>342</v>
      </c>
      <c r="B356" s="25">
        <f t="shared" si="41"/>
        <v>1762.2225699083206</v>
      </c>
      <c r="C356" s="32">
        <f t="shared" si="42"/>
        <v>23998318.799108014</v>
      </c>
      <c r="D356" s="32">
        <f t="shared" si="48"/>
        <v>53656.358870390803</v>
      </c>
      <c r="E356" s="33">
        <f t="shared" si="43"/>
        <v>8.3735990209086973E-3</v>
      </c>
      <c r="F356" s="34">
        <f t="shared" si="44"/>
        <v>0.1</v>
      </c>
      <c r="G356" s="29">
        <v>0</v>
      </c>
      <c r="H356" s="35">
        <f t="shared" si="45"/>
        <v>233.28192873818159</v>
      </c>
      <c r="I356" s="32">
        <f t="shared" si="46"/>
        <v>7130.186554004139</v>
      </c>
      <c r="J356" s="36">
        <f t="shared" si="47"/>
        <v>14312740.897177482</v>
      </c>
      <c r="K356" s="36">
        <v>465141.22016767366</v>
      </c>
    </row>
    <row r="357" spans="1:11" x14ac:dyDescent="0.2">
      <c r="A357" s="2">
        <v>343</v>
      </c>
      <c r="B357" s="25">
        <f t="shared" si="41"/>
        <v>1760.9969047885793</v>
      </c>
      <c r="C357" s="32">
        <f t="shared" si="42"/>
        <v>24051937.784256451</v>
      </c>
      <c r="D357" s="32">
        <f t="shared" si="48"/>
        <v>53618.985148437321</v>
      </c>
      <c r="E357" s="33">
        <f t="shared" si="43"/>
        <v>8.3491716232018641E-3</v>
      </c>
      <c r="F357" s="34">
        <f t="shared" si="44"/>
        <v>0.1</v>
      </c>
      <c r="G357" s="29">
        <v>0</v>
      </c>
      <c r="H357" s="35">
        <f t="shared" si="45"/>
        <v>231.34599027894484</v>
      </c>
      <c r="I357" s="32">
        <f t="shared" si="46"/>
        <v>7071.0152223622363</v>
      </c>
      <c r="J357" s="36">
        <f t="shared" si="47"/>
        <v>14319811.912399843</v>
      </c>
      <c r="K357" s="36">
        <v>465642.02376315225</v>
      </c>
    </row>
    <row r="358" spans="1:11" x14ac:dyDescent="0.2">
      <c r="A358" s="2">
        <v>344</v>
      </c>
      <c r="B358" s="25">
        <f t="shared" si="41"/>
        <v>1759.7756535316696</v>
      </c>
      <c r="C358" s="32">
        <f t="shared" si="42"/>
        <v>24105519.530469228</v>
      </c>
      <c r="D358" s="32">
        <f t="shared" si="48"/>
        <v>53581.74621277675</v>
      </c>
      <c r="E358" s="33">
        <f t="shared" si="43"/>
        <v>8.324886329872638E-3</v>
      </c>
      <c r="F358" s="34">
        <f t="shared" si="44"/>
        <v>0.1</v>
      </c>
      <c r="G358" s="29">
        <v>0</v>
      </c>
      <c r="H358" s="35">
        <f t="shared" si="45"/>
        <v>229.42611760645042</v>
      </c>
      <c r="I358" s="32">
        <f t="shared" si="46"/>
        <v>7012.3349362858717</v>
      </c>
      <c r="J358" s="36">
        <f t="shared" si="47"/>
        <v>14326824.247336129</v>
      </c>
      <c r="K358" s="36">
        <v>466140.32959027798</v>
      </c>
    </row>
    <row r="359" spans="1:11" x14ac:dyDescent="0.2">
      <c r="A359" s="2">
        <v>345</v>
      </c>
      <c r="B359" s="25">
        <f t="shared" si="41"/>
        <v>1758.5587874914961</v>
      </c>
      <c r="C359" s="32">
        <f t="shared" si="42"/>
        <v>24159064.171656743</v>
      </c>
      <c r="D359" s="32">
        <f t="shared" si="48"/>
        <v>53544.64118751511</v>
      </c>
      <c r="E359" s="33">
        <f t="shared" si="43"/>
        <v>8.300741904508982E-3</v>
      </c>
      <c r="F359" s="34">
        <f t="shared" si="44"/>
        <v>0.1</v>
      </c>
      <c r="G359" s="29">
        <v>0</v>
      </c>
      <c r="H359" s="35">
        <f t="shared" si="45"/>
        <v>227.52217739543565</v>
      </c>
      <c r="I359" s="32">
        <f t="shared" si="46"/>
        <v>6954.1416207314496</v>
      </c>
      <c r="J359" s="36">
        <f t="shared" si="47"/>
        <v>14333778.38895686</v>
      </c>
      <c r="K359" s="36">
        <v>466636.15010672255</v>
      </c>
    </row>
    <row r="360" spans="1:11" x14ac:dyDescent="0.2">
      <c r="A360" s="2">
        <v>346</v>
      </c>
      <c r="B360" s="25">
        <f t="shared" si="41"/>
        <v>1757.3462782901547</v>
      </c>
      <c r="C360" s="32">
        <f t="shared" si="42"/>
        <v>24212571.840861455</v>
      </c>
      <c r="D360" s="32">
        <f t="shared" si="48"/>
        <v>53507.669204711914</v>
      </c>
      <c r="E360" s="33">
        <f t="shared" si="43"/>
        <v>8.2767371249722211E-3</v>
      </c>
      <c r="F360" s="34">
        <f t="shared" si="44"/>
        <v>0.1</v>
      </c>
      <c r="G360" s="29">
        <v>0</v>
      </c>
      <c r="H360" s="35">
        <f t="shared" si="45"/>
        <v>225.63403742706518</v>
      </c>
      <c r="I360" s="32">
        <f t="shared" si="46"/>
        <v>6896.4312344731316</v>
      </c>
      <c r="J360" s="36">
        <f t="shared" si="47"/>
        <v>14340674.820191333</v>
      </c>
      <c r="K360" s="36">
        <v>467129.49770802463</v>
      </c>
    </row>
    <row r="361" spans="1:11" x14ac:dyDescent="0.2">
      <c r="A361" s="2">
        <v>347</v>
      </c>
      <c r="B361" s="25">
        <f t="shared" si="41"/>
        <v>1756.1380978146535</v>
      </c>
      <c r="C361" s="32">
        <f t="shared" si="42"/>
        <v>24266042.670266133</v>
      </c>
      <c r="D361" s="32">
        <f t="shared" si="48"/>
        <v>53470.829404678196</v>
      </c>
      <c r="E361" s="33">
        <f t="shared" si="43"/>
        <v>8.2528707832421229E-3</v>
      </c>
      <c r="F361" s="34">
        <f t="shared" si="44"/>
        <v>0.1</v>
      </c>
      <c r="G361" s="29">
        <v>0</v>
      </c>
      <c r="H361" s="35">
        <f t="shared" si="45"/>
        <v>223.76156657974906</v>
      </c>
      <c r="I361" s="32">
        <f t="shared" si="46"/>
        <v>6839.1997698221385</v>
      </c>
      <c r="J361" s="36">
        <f t="shared" si="47"/>
        <v>14347514.019961156</v>
      </c>
      <c r="K361" s="36">
        <v>467620.38472789997</v>
      </c>
    </row>
    <row r="362" spans="1:11" x14ac:dyDescent="0.2">
      <c r="A362" s="2">
        <v>348</v>
      </c>
      <c r="B362" s="25">
        <f t="shared" si="41"/>
        <v>1754.9342182136845</v>
      </c>
      <c r="C362" s="32">
        <f t="shared" si="42"/>
        <v>24319476.791201789</v>
      </c>
      <c r="D362" s="32">
        <f t="shared" si="48"/>
        <v>53434.12093565613</v>
      </c>
      <c r="E362" s="33">
        <f t="shared" si="43"/>
        <v>8.2291416851912949E-3</v>
      </c>
      <c r="F362" s="34">
        <f t="shared" si="44"/>
        <v>0.1</v>
      </c>
      <c r="G362" s="29">
        <v>0</v>
      </c>
      <c r="H362" s="35">
        <f t="shared" si="45"/>
        <v>221.90463482003705</v>
      </c>
      <c r="I362" s="32">
        <f t="shared" si="46"/>
        <v>6782.4432523481237</v>
      </c>
      <c r="J362" s="36">
        <f t="shared" si="47"/>
        <v>14354296.463213503</v>
      </c>
      <c r="K362" s="36">
        <v>468108.82343854965</v>
      </c>
    </row>
    <row r="363" spans="1:11" x14ac:dyDescent="0.2">
      <c r="A363" s="2">
        <v>349</v>
      </c>
      <c r="B363" s="25">
        <f t="shared" si="41"/>
        <v>1753.7346118944477</v>
      </c>
      <c r="C363" s="32">
        <f t="shared" si="42"/>
        <v>24372874.334155817</v>
      </c>
      <c r="D363" s="32">
        <f t="shared" si="48"/>
        <v>53397.542954027653</v>
      </c>
      <c r="E363" s="33">
        <f t="shared" si="43"/>
        <v>8.2055486503729447E-3</v>
      </c>
      <c r="F363" s="34">
        <f t="shared" si="44"/>
        <v>0.1</v>
      </c>
      <c r="G363" s="29">
        <v>0</v>
      </c>
      <c r="H363" s="35">
        <f t="shared" si="45"/>
        <v>220.06311319358846</v>
      </c>
      <c r="I363" s="32">
        <f t="shared" si="46"/>
        <v>6726.1577406034457</v>
      </c>
      <c r="J363" s="36">
        <f t="shared" si="47"/>
        <v>14361022.620954107</v>
      </c>
      <c r="K363" s="36">
        <v>468594.82605096686</v>
      </c>
    </row>
    <row r="364" spans="1:11" x14ac:dyDescent="0.2">
      <c r="A364" s="2">
        <v>350</v>
      </c>
      <c r="B364" s="25">
        <f t="shared" si="41"/>
        <v>1752.5392515195174</v>
      </c>
      <c r="C364" s="32">
        <f t="shared" si="42"/>
        <v>24426235.428779408</v>
      </c>
      <c r="D364" s="32">
        <f t="shared" si="48"/>
        <v>53361.094623591751</v>
      </c>
      <c r="E364" s="33">
        <f t="shared" si="43"/>
        <v>8.1820905118499578E-3</v>
      </c>
      <c r="F364" s="34">
        <f t="shared" si="44"/>
        <v>0.1</v>
      </c>
      <c r="G364" s="29">
        <v>0</v>
      </c>
      <c r="H364" s="35">
        <f t="shared" si="45"/>
        <v>218.23687381621696</v>
      </c>
      <c r="I364" s="32">
        <f t="shared" si="46"/>
        <v>6670.3393258494316</v>
      </c>
      <c r="J364" s="36">
        <f t="shared" si="47"/>
        <v>14367692.960279956</v>
      </c>
      <c r="K364" s="36">
        <v>469078.40471524221</v>
      </c>
    </row>
    <row r="365" spans="1:11" x14ac:dyDescent="0.2">
      <c r="A365" s="2">
        <v>351</v>
      </c>
      <c r="B365" s="25">
        <f t="shared" si="41"/>
        <v>1751.3481100037579</v>
      </c>
      <c r="C365" s="32">
        <f t="shared" si="42"/>
        <v>24479560.203895826</v>
      </c>
      <c r="D365" s="32">
        <f t="shared" si="48"/>
        <v>53324.775116417557</v>
      </c>
      <c r="E365" s="33">
        <f t="shared" si="43"/>
        <v>8.1587661159959919E-3</v>
      </c>
      <c r="F365" s="34">
        <f t="shared" si="44"/>
        <v>0.1</v>
      </c>
      <c r="G365" s="29">
        <v>0</v>
      </c>
      <c r="H365" s="35">
        <f t="shared" si="45"/>
        <v>216.42578986500962</v>
      </c>
      <c r="I365" s="32">
        <f t="shared" si="46"/>
        <v>6614.9841317847977</v>
      </c>
      <c r="J365" s="36">
        <f t="shared" si="47"/>
        <v>14374307.944411742</v>
      </c>
      <c r="K365" s="36">
        <v>469559.57152086752</v>
      </c>
    </row>
    <row r="366" spans="1:11" x14ac:dyDescent="0.2">
      <c r="A366" s="2">
        <v>352</v>
      </c>
      <c r="B366" s="25">
        <f t="shared" si="41"/>
        <v>1750.1611605112878</v>
      </c>
      <c r="C366" s="32">
        <f t="shared" si="42"/>
        <v>24532848.78750746</v>
      </c>
      <c r="D366" s="32">
        <f t="shared" si="48"/>
        <v>53288.583611633629</v>
      </c>
      <c r="E366" s="33">
        <f t="shared" si="43"/>
        <v>8.1355743222752443E-3</v>
      </c>
      <c r="F366" s="34">
        <f t="shared" si="44"/>
        <v>0.1</v>
      </c>
      <c r="G366" s="29">
        <v>0</v>
      </c>
      <c r="H366" s="35">
        <f t="shared" si="45"/>
        <v>214.62973556951977</v>
      </c>
      <c r="I366" s="32">
        <f t="shared" si="46"/>
        <v>6560.0883142766879</v>
      </c>
      <c r="J366" s="36">
        <f t="shared" si="47"/>
        <v>14380868.032726018</v>
      </c>
      <c r="K366" s="36">
        <v>470038.338497038</v>
      </c>
    </row>
    <row r="367" spans="1:11" x14ac:dyDescent="0.2">
      <c r="A367" s="2">
        <v>353</v>
      </c>
      <c r="B367" s="25">
        <f t="shared" si="41"/>
        <v>1748.9783764524811</v>
      </c>
      <c r="C367" s="32">
        <f t="shared" si="42"/>
        <v>24586101.306803722</v>
      </c>
      <c r="D367" s="32">
        <f t="shared" si="48"/>
        <v>53252.519296262413</v>
      </c>
      <c r="E367" s="33">
        <f t="shared" si="43"/>
        <v>8.1125140031248766E-3</v>
      </c>
      <c r="F367" s="34">
        <f t="shared" si="44"/>
        <v>0.1</v>
      </c>
      <c r="G367" s="29">
        <v>0</v>
      </c>
      <c r="H367" s="35">
        <f t="shared" si="45"/>
        <v>212.84858620303288</v>
      </c>
      <c r="I367" s="32">
        <f t="shared" si="46"/>
        <v>6505.6480610933522</v>
      </c>
      <c r="J367" s="36">
        <f t="shared" si="47"/>
        <v>14387373.680787111</v>
      </c>
      <c r="K367" s="36">
        <v>470514.71761295298</v>
      </c>
    </row>
    <row r="368" spans="1:11" x14ac:dyDescent="0.2">
      <c r="A368" s="2">
        <v>354</v>
      </c>
      <c r="B368" s="25">
        <f t="shared" si="41"/>
        <v>1747.7997314810239</v>
      </c>
      <c r="C368" s="32">
        <f t="shared" si="42"/>
        <v>24639317.88816832</v>
      </c>
      <c r="D368" s="32">
        <f t="shared" si="48"/>
        <v>53216.581364598125</v>
      </c>
      <c r="E368" s="33">
        <f t="shared" si="43"/>
        <v>8.089584043688142E-3</v>
      </c>
      <c r="F368" s="34">
        <f t="shared" si="44"/>
        <v>0.1</v>
      </c>
      <c r="G368" s="29">
        <v>0</v>
      </c>
      <c r="H368" s="35">
        <f t="shared" si="45"/>
        <v>211.08221807390493</v>
      </c>
      <c r="I368" s="32">
        <f t="shared" si="46"/>
        <v>6451.6595916398537</v>
      </c>
      <c r="J368" s="36">
        <f t="shared" si="47"/>
        <v>14393825.34037875</v>
      </c>
      <c r="K368" s="36">
        <v>470988.72077811515</v>
      </c>
    </row>
    <row r="369" spans="1:11" x14ac:dyDescent="0.2">
      <c r="A369" s="2">
        <v>355</v>
      </c>
      <c r="B369" s="25">
        <f t="shared" si="41"/>
        <v>1746.6251994910033</v>
      </c>
      <c r="C369" s="32">
        <f t="shared" si="42"/>
        <v>24692498.657187119</v>
      </c>
      <c r="D369" s="32">
        <f t="shared" si="48"/>
        <v>53180.769018799067</v>
      </c>
      <c r="E369" s="33">
        <f t="shared" si="43"/>
        <v>8.0667833417114743E-3</v>
      </c>
      <c r="F369" s="34">
        <f t="shared" si="44"/>
        <v>0.1</v>
      </c>
      <c r="G369" s="29">
        <v>0</v>
      </c>
      <c r="H369" s="35">
        <f t="shared" si="45"/>
        <v>209.33050851697263</v>
      </c>
      <c r="I369" s="32">
        <f t="shared" si="46"/>
        <v>6398.1191566952166</v>
      </c>
      <c r="J369" s="36">
        <f t="shared" si="47"/>
        <v>14400223.459535446</v>
      </c>
      <c r="K369" s="36">
        <v>471460.35984262836</v>
      </c>
    </row>
    <row r="370" spans="1:11" x14ac:dyDescent="0.2">
      <c r="A370" s="2">
        <v>356</v>
      </c>
      <c r="B370" s="25">
        <f t="shared" si="41"/>
        <v>1745.4547546140491</v>
      </c>
      <c r="C370" s="32">
        <f t="shared" si="42"/>
        <v>24745643.738654457</v>
      </c>
      <c r="D370" s="32">
        <f t="shared" si="48"/>
        <v>53145.081467337906</v>
      </c>
      <c r="E370" s="33">
        <f t="shared" si="43"/>
        <v>8.0441108073082863E-3</v>
      </c>
      <c r="F370" s="34">
        <f t="shared" si="44"/>
        <v>0.1</v>
      </c>
      <c r="G370" s="29">
        <v>0</v>
      </c>
      <c r="H370" s="35">
        <f t="shared" si="45"/>
        <v>207.593335885035</v>
      </c>
      <c r="I370" s="32">
        <f t="shared" si="46"/>
        <v>6345.0230381521751</v>
      </c>
      <c r="J370" s="36">
        <f t="shared" si="47"/>
        <v>14406568.482573599</v>
      </c>
      <c r="K370" s="36">
        <v>471929.64659749373</v>
      </c>
    </row>
    <row r="371" spans="1:11" x14ac:dyDescent="0.2">
      <c r="A371" s="2">
        <v>357</v>
      </c>
      <c r="B371" s="25">
        <f t="shared" si="41"/>
        <v>1744.2883712165092</v>
      </c>
      <c r="C371" s="32">
        <f t="shared" si="42"/>
        <v>24798753.256581273</v>
      </c>
      <c r="D371" s="32">
        <f t="shared" si="48"/>
        <v>53109.517926815897</v>
      </c>
      <c r="E371" s="33">
        <f t="shared" si="43"/>
        <v>8.0215653628307564E-3</v>
      </c>
      <c r="F371" s="34">
        <f t="shared" si="44"/>
        <v>0.1</v>
      </c>
      <c r="G371" s="29">
        <v>0</v>
      </c>
      <c r="H371" s="35">
        <f t="shared" si="45"/>
        <v>205.87057954040557</v>
      </c>
      <c r="I371" s="32">
        <f t="shared" si="46"/>
        <v>6292.3675487589971</v>
      </c>
      <c r="J371" s="36">
        <f t="shared" si="47"/>
        <v>14412860.850122357</v>
      </c>
      <c r="K371" s="36">
        <v>472396.59277490462</v>
      </c>
    </row>
    <row r="372" spans="1:11" x14ac:dyDescent="0.2">
      <c r="A372" s="2">
        <v>358</v>
      </c>
      <c r="B372" s="25">
        <f t="shared" si="41"/>
        <v>1743.1260238966731</v>
      </c>
      <c r="C372" s="32">
        <f t="shared" si="42"/>
        <v>24851827.334201518</v>
      </c>
      <c r="D372" s="32">
        <f t="shared" si="48"/>
        <v>53074.077620245516</v>
      </c>
      <c r="E372" s="33">
        <f t="shared" si="43"/>
        <v>7.9991459426589518E-3</v>
      </c>
      <c r="F372" s="34">
        <f t="shared" si="44"/>
        <v>0.1</v>
      </c>
      <c r="G372" s="29">
        <v>0</v>
      </c>
      <c r="H372" s="35">
        <f t="shared" si="45"/>
        <v>204.16211984653475</v>
      </c>
      <c r="I372" s="32">
        <f t="shared" si="46"/>
        <v>6240.1490318631759</v>
      </c>
      <c r="J372" s="36">
        <f t="shared" si="47"/>
        <v>14419100.999154219</v>
      </c>
      <c r="K372" s="36">
        <v>472861.2100485398</v>
      </c>
    </row>
    <row r="373" spans="1:11" x14ac:dyDescent="0.2">
      <c r="A373" s="2">
        <v>359</v>
      </c>
      <c r="B373" s="25">
        <f t="shared" si="41"/>
        <v>1741.9676874820302</v>
      </c>
      <c r="C373" s="32">
        <f t="shared" si="42"/>
        <v>24904866.093979847</v>
      </c>
      <c r="D373" s="32">
        <f t="shared" si="48"/>
        <v>53038.75977832824</v>
      </c>
      <c r="E373" s="33">
        <f t="shared" si="43"/>
        <v>7.9768514930739533E-3</v>
      </c>
      <c r="F373" s="34">
        <f t="shared" si="44"/>
        <v>0.1</v>
      </c>
      <c r="G373" s="29">
        <v>0</v>
      </c>
      <c r="H373" s="35">
        <f t="shared" si="45"/>
        <v>202.46783815970161</v>
      </c>
      <c r="I373" s="32">
        <f t="shared" si="46"/>
        <v>6188.36386115803</v>
      </c>
      <c r="J373" s="36">
        <f t="shared" si="47"/>
        <v>14425289.363015378</v>
      </c>
      <c r="K373" s="36">
        <v>473323.51003385527</v>
      </c>
    </row>
    <row r="374" spans="1:11" x14ac:dyDescent="0.2">
      <c r="A374" s="2">
        <v>360</v>
      </c>
      <c r="B374" s="25">
        <f t="shared" si="41"/>
        <v>1740.8133370265728</v>
      </c>
      <c r="C374" s="32">
        <f t="shared" si="42"/>
        <v>24957869.657617804</v>
      </c>
      <c r="D374" s="32">
        <f t="shared" si="48"/>
        <v>53003.563637956977</v>
      </c>
      <c r="E374" s="33">
        <f t="shared" si="43"/>
        <v>7.9546809720496738E-3</v>
      </c>
      <c r="F374" s="34">
        <f t="shared" si="44"/>
        <v>0.1</v>
      </c>
      <c r="G374" s="29">
        <v>0</v>
      </c>
      <c r="H374" s="35">
        <f t="shared" si="45"/>
        <v>200.78761682077482</v>
      </c>
      <c r="I374" s="32">
        <f t="shared" si="46"/>
        <v>6137.0084404301333</v>
      </c>
      <c r="J374" s="36">
        <f t="shared" si="47"/>
        <v>14431426.371455807</v>
      </c>
      <c r="K374" s="36">
        <v>473783.50428837474</v>
      </c>
    </row>
    <row r="375" spans="1:11" x14ac:dyDescent="0.2">
      <c r="A375" s="2">
        <v>361</v>
      </c>
      <c r="B375" s="25">
        <f t="shared" si="41"/>
        <v>1739.6629478081343</v>
      </c>
      <c r="C375" s="32">
        <f t="shared" si="42"/>
        <v>25010838.146061383</v>
      </c>
      <c r="D375" s="32">
        <f t="shared" si="48"/>
        <v>52968.488443579525</v>
      </c>
      <c r="E375" s="33">
        <f t="shared" si="43"/>
        <v>7.9326333491313086E-3</v>
      </c>
      <c r="F375" s="34">
        <f t="shared" si="44"/>
        <v>0.1</v>
      </c>
      <c r="G375" s="29">
        <v>0</v>
      </c>
      <c r="H375" s="35">
        <f t="shared" si="45"/>
        <v>199.12133914704171</v>
      </c>
      <c r="I375" s="32">
        <f t="shared" si="46"/>
        <v>6086.0792033101689</v>
      </c>
      <c r="J375" s="36">
        <f t="shared" si="47"/>
        <v>14437512.450659117</v>
      </c>
      <c r="K375" s="36">
        <v>474241.20431197854</v>
      </c>
    </row>
    <row r="376" spans="1:11" x14ac:dyDescent="0.2">
      <c r="A376" s="2">
        <v>362</v>
      </c>
      <c r="B376" s="25">
        <f t="shared" si="41"/>
        <v>1738.5164953257688</v>
      </c>
      <c r="C376" s="32">
        <f t="shared" si="42"/>
        <v>25063771.679507047</v>
      </c>
      <c r="D376" s="32">
        <f t="shared" si="48"/>
        <v>52933.53344566375</v>
      </c>
      <c r="E376" s="33">
        <f t="shared" si="43"/>
        <v>7.9107076052484984E-3</v>
      </c>
      <c r="F376" s="34">
        <f t="shared" si="44"/>
        <v>0.1</v>
      </c>
      <c r="G376" s="29">
        <v>0</v>
      </c>
      <c r="H376" s="35">
        <f t="shared" si="45"/>
        <v>197.46888942410527</v>
      </c>
      <c r="I376" s="32">
        <f t="shared" si="46"/>
        <v>6035.5726130253415</v>
      </c>
      <c r="J376" s="36">
        <f t="shared" si="47"/>
        <v>14443548.023272142</v>
      </c>
      <c r="K376" s="36">
        <v>474696.62154719111</v>
      </c>
    </row>
    <row r="377" spans="1:11" x14ac:dyDescent="0.2">
      <c r="A377" s="2">
        <v>363</v>
      </c>
      <c r="B377" s="25">
        <f t="shared" si="41"/>
        <v>1737.3739552971681</v>
      </c>
      <c r="C377" s="32">
        <f t="shared" si="42"/>
        <v>25116670.377409305</v>
      </c>
      <c r="D377" s="32">
        <f t="shared" si="48"/>
        <v>52898.697902258486</v>
      </c>
      <c r="E377" s="33">
        <f t="shared" si="43"/>
        <v>7.8889027325591277E-3</v>
      </c>
      <c r="F377" s="34">
        <f t="shared" si="44"/>
        <v>0.1</v>
      </c>
      <c r="G377" s="29">
        <v>0</v>
      </c>
      <c r="H377" s="35">
        <f t="shared" si="45"/>
        <v>195.83015289784845</v>
      </c>
      <c r="I377" s="32">
        <f t="shared" si="46"/>
        <v>5985.4851621530388</v>
      </c>
      <c r="J377" s="36">
        <f t="shared" si="47"/>
        <v>14449533.508434296</v>
      </c>
      <c r="K377" s="36">
        <v>475149.76737946708</v>
      </c>
    </row>
    <row r="378" spans="1:11" x14ac:dyDescent="0.2">
      <c r="A378" s="2">
        <v>364</v>
      </c>
      <c r="B378" s="25">
        <f t="shared" si="41"/>
        <v>1736.2353036561126</v>
      </c>
      <c r="C378" s="32">
        <f t="shared" si="42"/>
        <v>25169534.358486585</v>
      </c>
      <c r="D378" s="32">
        <f t="shared" si="48"/>
        <v>52863.981077279896</v>
      </c>
      <c r="E378" s="33">
        <f t="shared" si="43"/>
        <v>7.8672177343238198E-3</v>
      </c>
      <c r="F378" s="34">
        <f t="shared" si="44"/>
        <v>0.1</v>
      </c>
      <c r="G378" s="29">
        <v>0</v>
      </c>
      <c r="H378" s="35">
        <f t="shared" si="45"/>
        <v>194.20501576646504</v>
      </c>
      <c r="I378" s="32">
        <f t="shared" si="46"/>
        <v>5935.8133723779101</v>
      </c>
      <c r="J378" s="36">
        <f t="shared" si="47"/>
        <v>14455469.321806673</v>
      </c>
      <c r="K378" s="36">
        <v>475600.65313747583</v>
      </c>
    </row>
    <row r="379" spans="1:11" x14ac:dyDescent="0.2">
      <c r="A379" s="2">
        <v>365</v>
      </c>
      <c r="B379" s="25">
        <f t="shared" si="41"/>
        <v>1735.1005165499651</v>
      </c>
      <c r="C379" s="32">
        <f t="shared" si="42"/>
        <v>25222363.740728218</v>
      </c>
      <c r="D379" s="32">
        <f t="shared" si="48"/>
        <v>52829.382241632789</v>
      </c>
      <c r="E379" s="33">
        <f t="shared" si="43"/>
        <v>7.845651624704424E-3</v>
      </c>
      <c r="F379" s="34">
        <f t="shared" si="44"/>
        <v>0.1</v>
      </c>
      <c r="G379" s="29">
        <v>0</v>
      </c>
      <c r="H379" s="35">
        <f t="shared" si="45"/>
        <v>192.59336517255667</v>
      </c>
      <c r="I379" s="32">
        <f t="shared" si="46"/>
        <v>5886.5537942503042</v>
      </c>
      <c r="J379" s="36">
        <f t="shared" si="47"/>
        <v>14461355.875600923</v>
      </c>
      <c r="K379" s="36">
        <v>476049.29009338474</v>
      </c>
    </row>
    <row r="380" spans="1:11" x14ac:dyDescent="0.2">
      <c r="A380" s="2">
        <v>366</v>
      </c>
      <c r="B380" s="25">
        <f t="shared" si="41"/>
        <v>1733.9695703371922</v>
      </c>
      <c r="C380" s="32">
        <f t="shared" si="42"/>
        <v>25275158.64140065</v>
      </c>
      <c r="D380" s="32">
        <f t="shared" si="48"/>
        <v>52794.900672432035</v>
      </c>
      <c r="E380" s="33">
        <f t="shared" si="43"/>
        <v>7.8242034286758258E-3</v>
      </c>
      <c r="F380" s="34">
        <f t="shared" si="44"/>
        <v>0.1</v>
      </c>
      <c r="G380" s="29">
        <v>0</v>
      </c>
      <c r="H380" s="35">
        <f t="shared" si="45"/>
        <v>190.99508919529552</v>
      </c>
      <c r="I380" s="32">
        <f t="shared" si="46"/>
        <v>5837.7030069463617</v>
      </c>
      <c r="J380" s="36">
        <f t="shared" si="47"/>
        <v>14467193.578607868</v>
      </c>
      <c r="K380" s="36">
        <v>476495.68946314114</v>
      </c>
    </row>
    <row r="381" spans="1:11" x14ac:dyDescent="0.2">
      <c r="A381" s="2">
        <v>367</v>
      </c>
      <c r="B381" s="25">
        <f t="shared" si="41"/>
        <v>1732.842441584932</v>
      </c>
      <c r="C381" s="32">
        <f t="shared" si="42"/>
        <v>25327919.177053753</v>
      </c>
      <c r="D381" s="32">
        <f t="shared" si="48"/>
        <v>52760.535653103143</v>
      </c>
      <c r="E381" s="33">
        <f t="shared" si="43"/>
        <v>7.8028721818031374E-3</v>
      </c>
      <c r="F381" s="34">
        <f t="shared" si="44"/>
        <v>0.1</v>
      </c>
      <c r="G381" s="29">
        <v>0</v>
      </c>
      <c r="H381" s="35">
        <f t="shared" si="45"/>
        <v>189.41007684265199</v>
      </c>
      <c r="I381" s="32">
        <f t="shared" si="46"/>
        <v>5789.2576180304977</v>
      </c>
      <c r="J381" s="36">
        <f t="shared" si="47"/>
        <v>14472982.836225899</v>
      </c>
      <c r="K381" s="36">
        <v>476939.86240675254</v>
      </c>
    </row>
    <row r="382" spans="1:11" x14ac:dyDescent="0.2">
      <c r="A382" s="2">
        <v>368</v>
      </c>
      <c r="B382" s="25">
        <f t="shared" si="41"/>
        <v>1731.7191070665829</v>
      </c>
      <c r="C382" s="32">
        <f t="shared" si="42"/>
        <v>25380645.463527665</v>
      </c>
      <c r="D382" s="32">
        <f t="shared" si="48"/>
        <v>52726.286473911256</v>
      </c>
      <c r="E382" s="33">
        <f t="shared" si="43"/>
        <v>7.7816569301908337E-3</v>
      </c>
      <c r="F382" s="34">
        <f t="shared" si="44"/>
        <v>0.1</v>
      </c>
      <c r="G382" s="29">
        <v>0</v>
      </c>
      <c r="H382" s="35">
        <f t="shared" si="45"/>
        <v>187.83821804368679</v>
      </c>
      <c r="I382" s="32">
        <f t="shared" si="46"/>
        <v>5741.214263220375</v>
      </c>
      <c r="J382" s="36">
        <f t="shared" si="47"/>
        <v>14478724.05048912</v>
      </c>
      <c r="K382" s="36">
        <v>477381.82002856559</v>
      </c>
    </row>
    <row r="383" spans="1:11" x14ac:dyDescent="0.2">
      <c r="A383" s="2">
        <v>369</v>
      </c>
      <c r="B383" s="25">
        <f t="shared" si="41"/>
        <v>1730.5995437594397</v>
      </c>
      <c r="C383" s="32">
        <f t="shared" si="42"/>
        <v>25433337.615958411</v>
      </c>
      <c r="D383" s="32">
        <f t="shared" si="48"/>
        <v>52692.152430746704</v>
      </c>
      <c r="E383" s="33">
        <f t="shared" si="43"/>
        <v>7.7605567302452749E-3</v>
      </c>
      <c r="F383" s="34">
        <f t="shared" si="44"/>
        <v>0.1</v>
      </c>
      <c r="G383" s="29">
        <v>0</v>
      </c>
      <c r="H383" s="35">
        <f t="shared" si="45"/>
        <v>186.27940364090722</v>
      </c>
      <c r="I383" s="32">
        <f t="shared" si="46"/>
        <v>5693.5696061523977</v>
      </c>
      <c r="J383" s="36">
        <f t="shared" si="47"/>
        <v>14484417.620095273</v>
      </c>
      <c r="K383" s="36">
        <v>477821.57337754389</v>
      </c>
    </row>
    <row r="384" spans="1:11" x14ac:dyDescent="0.2">
      <c r="A384" s="2">
        <v>370</v>
      </c>
      <c r="B384" s="25">
        <f t="shared" si="41"/>
        <v>1729.4837288423537</v>
      </c>
      <c r="C384" s="32">
        <f t="shared" si="42"/>
        <v>25485995.748784482</v>
      </c>
      <c r="D384" s="32">
        <f t="shared" si="48"/>
        <v>52658.132826071233</v>
      </c>
      <c r="E384" s="33">
        <f t="shared" si="43"/>
        <v>7.7395706486105371E-3</v>
      </c>
      <c r="F384" s="34">
        <f t="shared" si="44"/>
        <v>0.1</v>
      </c>
      <c r="G384" s="29">
        <v>0</v>
      </c>
      <c r="H384" s="35">
        <f t="shared" si="45"/>
        <v>184.73352538268662</v>
      </c>
      <c r="I384" s="32">
        <f t="shared" si="46"/>
        <v>5646.3203381507301</v>
      </c>
      <c r="J384" s="36">
        <f t="shared" si="47"/>
        <v>14490063.940433424</v>
      </c>
      <c r="K384" s="36">
        <v>478259.13344754407</v>
      </c>
    </row>
    <row r="385" spans="1:11" x14ac:dyDescent="0.2">
      <c r="A385" s="2">
        <v>371</v>
      </c>
      <c r="B385" s="25">
        <f t="shared" si="41"/>
        <v>1728.3716396934312</v>
      </c>
      <c r="C385" s="32">
        <f t="shared" si="42"/>
        <v>25538619.975752674</v>
      </c>
      <c r="D385" s="32">
        <f t="shared" si="48"/>
        <v>52624.226968191564</v>
      </c>
      <c r="E385" s="33">
        <f t="shared" si="43"/>
        <v>7.7186977619789262E-3</v>
      </c>
      <c r="F385" s="34">
        <f t="shared" si="44"/>
        <v>0.1</v>
      </c>
      <c r="G385" s="29">
        <v>0</v>
      </c>
      <c r="H385" s="35">
        <f t="shared" si="45"/>
        <v>183.20047591574692</v>
      </c>
      <c r="I385" s="32">
        <f t="shared" si="46"/>
        <v>5599.4631779972588</v>
      </c>
      <c r="J385" s="36">
        <f t="shared" si="47"/>
        <v>14495663.403611422</v>
      </c>
      <c r="K385" s="36">
        <v>478694.5111775907</v>
      </c>
    </row>
    <row r="386" spans="1:11" x14ac:dyDescent="0.2">
      <c r="A386" s="2">
        <v>372</v>
      </c>
      <c r="B386" s="25">
        <f t="shared" si="41"/>
        <v>1727.2632538877635</v>
      </c>
      <c r="C386" s="32">
        <f t="shared" si="42"/>
        <v>25591210.409924287</v>
      </c>
      <c r="D386" s="32">
        <f t="shared" si="48"/>
        <v>52590.434171613306</v>
      </c>
      <c r="E386" s="33">
        <f t="shared" si="43"/>
        <v>7.6979371569814905E-3</v>
      </c>
      <c r="F386" s="34">
        <f t="shared" si="44"/>
        <v>0.1</v>
      </c>
      <c r="G386" s="29">
        <v>0</v>
      </c>
      <c r="H386" s="35">
        <f t="shared" si="45"/>
        <v>181.68014877770349</v>
      </c>
      <c r="I386" s="32">
        <f t="shared" si="46"/>
        <v>5552.9948717036186</v>
      </c>
      <c r="J386" s="36">
        <f t="shared" si="47"/>
        <v>14501216.398483125</v>
      </c>
      <c r="K386" s="36">
        <v>479127.71745214966</v>
      </c>
    </row>
    <row r="387" spans="1:11" x14ac:dyDescent="0.2">
      <c r="A387" s="2">
        <v>373</v>
      </c>
      <c r="B387" s="25">
        <f t="shared" si="41"/>
        <v>1726.1585491951851</v>
      </c>
      <c r="C387" s="32">
        <f t="shared" si="42"/>
        <v>25643767.163681015</v>
      </c>
      <c r="D387" s="32">
        <f t="shared" si="48"/>
        <v>52556.753756728023</v>
      </c>
      <c r="E387" s="33">
        <f t="shared" si="43"/>
        <v>7.6772879300611926E-3</v>
      </c>
      <c r="F387" s="34">
        <f t="shared" si="44"/>
        <v>0.1</v>
      </c>
      <c r="G387" s="29">
        <v>0</v>
      </c>
      <c r="H387" s="35">
        <f t="shared" si="45"/>
        <v>180.17243838967187</v>
      </c>
      <c r="I387" s="32">
        <f t="shared" si="46"/>
        <v>5506.9121922855129</v>
      </c>
      <c r="J387" s="36">
        <f t="shared" si="47"/>
        <v>14506723.310675411</v>
      </c>
      <c r="K387" s="36">
        <v>479558.7631014004</v>
      </c>
    </row>
    <row r="388" spans="1:11" x14ac:dyDescent="0.2">
      <c r="A388" s="2">
        <v>374</v>
      </c>
      <c r="B388" s="25">
        <f t="shared" si="41"/>
        <v>1725.0575035780685</v>
      </c>
      <c r="C388" s="32">
        <f t="shared" si="42"/>
        <v>25696290.34873081</v>
      </c>
      <c r="D388" s="32">
        <f t="shared" si="48"/>
        <v>52523.185049794614</v>
      </c>
      <c r="E388" s="33">
        <f t="shared" si="43"/>
        <v>7.6567491873154436E-3</v>
      </c>
      <c r="F388" s="34">
        <f t="shared" si="44"/>
        <v>0.1</v>
      </c>
      <c r="G388" s="29">
        <v>0</v>
      </c>
      <c r="H388" s="35">
        <f t="shared" si="45"/>
        <v>178.67724004893583</v>
      </c>
      <c r="I388" s="32">
        <f t="shared" si="46"/>
        <v>5461.2119395383816</v>
      </c>
      <c r="J388" s="36">
        <f t="shared" si="47"/>
        <v>14512184.522614948</v>
      </c>
      <c r="K388" s="36">
        <v>479987.65890150663</v>
      </c>
    </row>
    <row r="389" spans="1:11" x14ac:dyDescent="0.2">
      <c r="A389" s="2">
        <v>375</v>
      </c>
      <c r="B389" s="25">
        <f t="shared" si="41"/>
        <v>1723.9600951891466</v>
      </c>
      <c r="C389" s="32">
        <f t="shared" si="42"/>
        <v>25748780.076113977</v>
      </c>
      <c r="D389" s="32">
        <f t="shared" si="48"/>
        <v>52489.727383166552</v>
      </c>
      <c r="E389" s="33">
        <f t="shared" si="43"/>
        <v>7.6363200443906164E-3</v>
      </c>
      <c r="F389" s="34">
        <f t="shared" si="44"/>
        <v>0.1</v>
      </c>
      <c r="G389" s="29">
        <v>0</v>
      </c>
      <c r="H389" s="35">
        <f t="shared" si="45"/>
        <v>177.19444992167641</v>
      </c>
      <c r="I389" s="32">
        <f t="shared" si="46"/>
        <v>5415.8909398150327</v>
      </c>
      <c r="J389" s="36">
        <f t="shared" si="47"/>
        <v>14517600.413554763</v>
      </c>
      <c r="K389" s="36">
        <v>480414.41557488561</v>
      </c>
    </row>
    <row r="390" spans="1:11" x14ac:dyDescent="0.2">
      <c r="A390" s="2">
        <v>376</v>
      </c>
      <c r="B390" s="25">
        <f t="shared" si="41"/>
        <v>1722.8663023693673</v>
      </c>
      <c r="C390" s="32">
        <f t="shared" si="42"/>
        <v>25801236.456208341</v>
      </c>
      <c r="D390" s="32">
        <f t="shared" si="48"/>
        <v>52456.380094364285</v>
      </c>
      <c r="E390" s="33">
        <f t="shared" si="43"/>
        <v>7.6159996263405715E-3</v>
      </c>
      <c r="F390" s="34">
        <f t="shared" si="44"/>
        <v>0.1</v>
      </c>
      <c r="G390" s="29">
        <v>0</v>
      </c>
      <c r="H390" s="35">
        <f t="shared" si="45"/>
        <v>175.72396503576107</v>
      </c>
      <c r="I390" s="32">
        <f t="shared" si="46"/>
        <v>5370.9460458057802</v>
      </c>
      <c r="J390" s="36">
        <f t="shared" si="47"/>
        <v>14522971.35960057</v>
      </c>
      <c r="K390" s="36">
        <v>480839.04379047645</v>
      </c>
    </row>
    <row r="391" spans="1:11" x14ac:dyDescent="0.2">
      <c r="A391" s="2">
        <v>377</v>
      </c>
      <c r="B391" s="25">
        <f t="shared" si="41"/>
        <v>1721.7761036457769</v>
      </c>
      <c r="C391" s="32">
        <f t="shared" si="42"/>
        <v>25853659.598735761</v>
      </c>
      <c r="D391" s="32">
        <f t="shared" si="48"/>
        <v>52423.142527420074</v>
      </c>
      <c r="E391" s="33">
        <f t="shared" si="43"/>
        <v>7.5957870675038555E-3</v>
      </c>
      <c r="F391" s="34">
        <f t="shared" si="44"/>
        <v>0.1</v>
      </c>
      <c r="G391" s="29">
        <v>0</v>
      </c>
      <c r="H391" s="35">
        <f t="shared" si="45"/>
        <v>174.26568327359288</v>
      </c>
      <c r="I391" s="32">
        <f t="shared" si="46"/>
        <v>5326.3741363192921</v>
      </c>
      <c r="J391" s="36">
        <f t="shared" si="47"/>
        <v>14528297.733736889</v>
      </c>
      <c r="K391" s="36">
        <v>481261.55416400667</v>
      </c>
    </row>
    <row r="392" spans="1:11" x14ac:dyDescent="0.2">
      <c r="A392" s="2">
        <v>378</v>
      </c>
      <c r="B392" s="25">
        <f t="shared" si="41"/>
        <v>1720.6894777294297</v>
      </c>
      <c r="C392" s="32">
        <f t="shared" si="42"/>
        <v>25906049.612766959</v>
      </c>
      <c r="D392" s="32">
        <f t="shared" si="48"/>
        <v>52390.014031197876</v>
      </c>
      <c r="E392" s="33">
        <f t="shared" si="43"/>
        <v>7.575681511406222E-3</v>
      </c>
      <c r="F392" s="34">
        <f t="shared" si="44"/>
        <v>0.1</v>
      </c>
      <c r="G392" s="29">
        <v>0</v>
      </c>
      <c r="H392" s="35">
        <f t="shared" si="45"/>
        <v>172.81950336501902</v>
      </c>
      <c r="I392" s="32">
        <f t="shared" si="46"/>
        <v>5282.1721160660509</v>
      </c>
      <c r="J392" s="36">
        <f t="shared" si="47"/>
        <v>14533579.905852955</v>
      </c>
      <c r="K392" s="36">
        <v>481681.95725825761</v>
      </c>
    </row>
    <row r="393" spans="1:11" x14ac:dyDescent="0.2">
      <c r="A393" s="2">
        <v>379</v>
      </c>
      <c r="B393" s="25">
        <f t="shared" si="41"/>
        <v>1719.6064035133356</v>
      </c>
      <c r="C393" s="32">
        <f t="shared" si="42"/>
        <v>25958406.606727421</v>
      </c>
      <c r="D393" s="32">
        <f t="shared" si="48"/>
        <v>52356.993960462511</v>
      </c>
      <c r="E393" s="33">
        <f t="shared" si="43"/>
        <v>7.5556821105831782E-3</v>
      </c>
      <c r="F393" s="34">
        <f t="shared" si="44"/>
        <v>0.1</v>
      </c>
      <c r="G393" s="29">
        <v>0</v>
      </c>
      <c r="H393" s="35">
        <f t="shared" si="45"/>
        <v>171.38532488029793</v>
      </c>
      <c r="I393" s="32">
        <f t="shared" si="46"/>
        <v>5238.3369154437714</v>
      </c>
      <c r="J393" s="36">
        <f t="shared" si="47"/>
        <v>14538818.242768399</v>
      </c>
      <c r="K393" s="36">
        <v>482100.26358332852</v>
      </c>
    </row>
    <row r="394" spans="1:11" x14ac:dyDescent="0.2">
      <c r="A394" s="2">
        <v>380</v>
      </c>
      <c r="B394" s="25">
        <f t="shared" si="41"/>
        <v>1718.5268600704248</v>
      </c>
      <c r="C394" s="32">
        <f t="shared" si="42"/>
        <v>26010730.688403275</v>
      </c>
      <c r="D394" s="32">
        <f t="shared" si="48"/>
        <v>52324.08167585358</v>
      </c>
      <c r="E394" s="33">
        <f t="shared" si="43"/>
        <v>7.5357880265278423E-3</v>
      </c>
      <c r="F394" s="34">
        <f t="shared" si="44"/>
        <v>0.1</v>
      </c>
      <c r="G394" s="29">
        <v>0</v>
      </c>
      <c r="H394" s="35">
        <f t="shared" si="45"/>
        <v>169.96304822312516</v>
      </c>
      <c r="I394" s="32">
        <f t="shared" si="46"/>
        <v>5194.8654903235538</v>
      </c>
      <c r="J394" s="36">
        <f t="shared" si="47"/>
        <v>14544013.108258722</v>
      </c>
      <c r="K394" s="36">
        <v>482516.48359689931</v>
      </c>
    </row>
    <row r="395" spans="1:11" x14ac:dyDescent="0.2">
      <c r="A395" s="2">
        <v>381</v>
      </c>
      <c r="B395" s="25">
        <f t="shared" si="41"/>
        <v>1717.4508266515486</v>
      </c>
      <c r="C395" s="32">
        <f t="shared" si="42"/>
        <v>26063021.964946263</v>
      </c>
      <c r="D395" s="32">
        <f t="shared" si="48"/>
        <v>52291.276542987674</v>
      </c>
      <c r="E395" s="33">
        <f t="shared" si="43"/>
        <v>7.5159984295214907E-3</v>
      </c>
      <c r="F395" s="34">
        <f t="shared" si="44"/>
        <v>0.1</v>
      </c>
      <c r="G395" s="29">
        <v>0</v>
      </c>
      <c r="H395" s="35">
        <f t="shared" si="45"/>
        <v>168.55257462371682</v>
      </c>
      <c r="I395" s="32">
        <f t="shared" si="46"/>
        <v>5151.7548218389402</v>
      </c>
      <c r="J395" s="36">
        <f t="shared" si="47"/>
        <v>14549164.863080561</v>
      </c>
      <c r="K395" s="36">
        <v>482930.62770449201</v>
      </c>
    </row>
    <row r="396" spans="1:11" x14ac:dyDescent="0.2">
      <c r="A396" s="2">
        <v>382</v>
      </c>
      <c r="B396" s="25">
        <f t="shared" si="41"/>
        <v>1716.3782826835029</v>
      </c>
      <c r="C396" s="32">
        <f t="shared" si="42"/>
        <v>26115280.542879056</v>
      </c>
      <c r="D396" s="32">
        <f t="shared" si="48"/>
        <v>52258.577932793647</v>
      </c>
      <c r="E396" s="33">
        <f t="shared" si="43"/>
        <v>7.4963124985507612E-3</v>
      </c>
      <c r="F396" s="34">
        <f t="shared" si="44"/>
        <v>0.1</v>
      </c>
      <c r="G396" s="29">
        <v>0</v>
      </c>
      <c r="H396" s="35">
        <f t="shared" si="45"/>
        <v>167.15380613195057</v>
      </c>
      <c r="I396" s="32">
        <f t="shared" si="46"/>
        <v>5109.0019161762202</v>
      </c>
      <c r="J396" s="36">
        <f t="shared" si="47"/>
        <v>14554273.864996737</v>
      </c>
      <c r="K396" s="36">
        <v>483342.70625973085</v>
      </c>
    </row>
    <row r="397" spans="1:11" x14ac:dyDescent="0.2">
      <c r="A397" s="2">
        <v>383</v>
      </c>
      <c r="B397" s="25">
        <f t="shared" si="41"/>
        <v>1715.3092077670838</v>
      </c>
      <c r="C397" s="32">
        <f t="shared" si="42"/>
        <v>26167506.528100908</v>
      </c>
      <c r="D397" s="32">
        <f t="shared" si="48"/>
        <v>52225.985221851617</v>
      </c>
      <c r="E397" s="33">
        <f t="shared" si="43"/>
        <v>7.4767294211661979E-3</v>
      </c>
      <c r="F397" s="34">
        <f t="shared" si="44"/>
        <v>0.1</v>
      </c>
      <c r="G397" s="29">
        <v>0</v>
      </c>
      <c r="H397" s="35">
        <f t="shared" si="45"/>
        <v>165.76664561056344</v>
      </c>
      <c r="I397" s="32">
        <f t="shared" si="46"/>
        <v>5066.6038043664939</v>
      </c>
      <c r="J397" s="36">
        <f t="shared" si="47"/>
        <v>14559340.468801104</v>
      </c>
      <c r="K397" s="36">
        <v>483752.72956460121</v>
      </c>
    </row>
    <row r="398" spans="1:11" x14ac:dyDescent="0.2">
      <c r="A398" s="2">
        <v>384</v>
      </c>
      <c r="B398" s="25">
        <f t="shared" si="41"/>
        <v>1714.2435816751627</v>
      </c>
      <c r="C398" s="32">
        <f t="shared" si="42"/>
        <v>26219700.02589307</v>
      </c>
      <c r="D398" s="32">
        <f t="shared" si="48"/>
        <v>52193.497792162001</v>
      </c>
      <c r="E398" s="33">
        <f t="shared" si="43"/>
        <v>7.4572483934034674E-3</v>
      </c>
      <c r="F398" s="34">
        <f t="shared" si="44"/>
        <v>0.1</v>
      </c>
      <c r="G398" s="29">
        <v>0</v>
      </c>
      <c r="H398" s="35">
        <f t="shared" si="45"/>
        <v>164.39099672840621</v>
      </c>
      <c r="I398" s="32">
        <f t="shared" si="46"/>
        <v>5024.5575420793048</v>
      </c>
      <c r="J398" s="36">
        <f t="shared" si="47"/>
        <v>14564365.026343184</v>
      </c>
      <c r="K398" s="36">
        <v>484160.70786970702</v>
      </c>
    </row>
    <row r="399" spans="1:11" x14ac:dyDescent="0.2">
      <c r="A399" s="2">
        <v>385</v>
      </c>
      <c r="B399" s="25">
        <f t="shared" si="41"/>
        <v>1713.1813843507953</v>
      </c>
      <c r="C399" s="32">
        <f t="shared" si="42"/>
        <v>26271861.140923116</v>
      </c>
      <c r="D399" s="32">
        <f t="shared" si="48"/>
        <v>52161.115030046552</v>
      </c>
      <c r="E399" s="33">
        <f t="shared" si="43"/>
        <v>7.4378686196379029E-3</v>
      </c>
      <c r="F399" s="34">
        <f t="shared" si="44"/>
        <v>0.1</v>
      </c>
      <c r="G399" s="29">
        <v>0</v>
      </c>
      <c r="H399" s="35">
        <f t="shared" si="45"/>
        <v>163.02676395375366</v>
      </c>
      <c r="I399" s="32">
        <f t="shared" si="46"/>
        <v>4982.8602094184371</v>
      </c>
      <c r="J399" s="36">
        <f t="shared" si="47"/>
        <v>14569347.886552602</v>
      </c>
      <c r="K399" s="36">
        <v>484566.6513745272</v>
      </c>
    </row>
    <row r="400" spans="1:11" x14ac:dyDescent="0.2">
      <c r="A400" s="2">
        <v>386</v>
      </c>
      <c r="B400" s="25">
        <f t="shared" ref="B400:B463" si="49">$C$4*(1+($C$6*($C$5/12)*A400))^(-1/$C$6)</f>
        <v>1712.1225959053479</v>
      </c>
      <c r="C400" s="32">
        <f t="shared" ref="C400:C463" si="50">(($C$4^$C$6)/((1-$C$6)*($C$5/12)))*(($C$4^(1-$C$6))-(B400^(1-$C$6)))*30.4375</f>
        <v>26323989.977251194</v>
      </c>
      <c r="D400" s="32">
        <f t="shared" si="48"/>
        <v>52128.836328078061</v>
      </c>
      <c r="E400" s="33">
        <f t="shared" ref="E400:E463" si="51">-LN(B400/B399)*12</f>
        <v>7.4185893125190555E-3</v>
      </c>
      <c r="F400" s="34">
        <f t="shared" ref="F400:F463" si="52">IF(E400&gt;0.1,E400,0.1)</f>
        <v>0.1</v>
      </c>
      <c r="G400" s="29">
        <v>0</v>
      </c>
      <c r="H400" s="35">
        <f t="shared" ref="H400:H463" si="53">H399*EXP(-F400/12)</f>
        <v>161.67385254767041</v>
      </c>
      <c r="I400" s="32">
        <f t="shared" ref="I400:I463" si="54">IF(G400=0,((H399-H400)/(F400/12)*30.4375),D400)</f>
        <v>4941.5089107190752</v>
      </c>
      <c r="J400" s="36">
        <f t="shared" ref="J400:J463" si="55">I400+J399</f>
        <v>14574289.395463321</v>
      </c>
      <c r="K400" s="36">
        <v>484970.57022767048</v>
      </c>
    </row>
    <row r="401" spans="1:11" x14ac:dyDescent="0.2">
      <c r="A401" s="2">
        <v>387</v>
      </c>
      <c r="B401" s="25">
        <f t="shared" si="49"/>
        <v>1711.0671966166594</v>
      </c>
      <c r="C401" s="32">
        <f t="shared" si="50"/>
        <v>26376086.63833461</v>
      </c>
      <c r="D401" s="32">
        <f t="shared" ref="D401:D464" si="56">C401-C400</f>
        <v>52096.661083415151</v>
      </c>
      <c r="E401" s="33">
        <f t="shared" si="51"/>
        <v>7.399409692801253E-3</v>
      </c>
      <c r="F401" s="34">
        <f t="shared" si="52"/>
        <v>0.1</v>
      </c>
      <c r="G401" s="29">
        <v>0</v>
      </c>
      <c r="H401" s="35">
        <f t="shared" si="53"/>
        <v>160.33216855743177</v>
      </c>
      <c r="I401" s="32">
        <f t="shared" si="54"/>
        <v>4900.5007743466167</v>
      </c>
      <c r="J401" s="36">
        <f t="shared" si="55"/>
        <v>14579189.896237668</v>
      </c>
      <c r="K401" s="36">
        <v>485372.4745271292</v>
      </c>
    </row>
    <row r="402" spans="1:11" x14ac:dyDescent="0.2">
      <c r="A402" s="2">
        <v>388</v>
      </c>
      <c r="B402" s="25">
        <f t="shared" si="49"/>
        <v>1710.0151669272175</v>
      </c>
      <c r="C402" s="32">
        <f t="shared" si="50"/>
        <v>26428151.227032673</v>
      </c>
      <c r="D402" s="32">
        <f t="shared" si="56"/>
        <v>52064.588698063046</v>
      </c>
      <c r="E402" s="33">
        <f t="shared" si="51"/>
        <v>7.3803289893114837E-3</v>
      </c>
      <c r="F402" s="34">
        <f t="shared" si="52"/>
        <v>0.1</v>
      </c>
      <c r="G402" s="29">
        <v>0</v>
      </c>
      <c r="H402" s="35">
        <f t="shared" si="53"/>
        <v>159.00161880999923</v>
      </c>
      <c r="I402" s="32">
        <f t="shared" si="54"/>
        <v>4859.8329524973597</v>
      </c>
      <c r="J402" s="36">
        <f t="shared" si="55"/>
        <v>14584049.729190165</v>
      </c>
      <c r="K402" s="36">
        <v>485772.37432053185</v>
      </c>
    </row>
    <row r="403" spans="1:11" x14ac:dyDescent="0.2">
      <c r="A403" s="2">
        <v>389</v>
      </c>
      <c r="B403" s="25">
        <f t="shared" si="49"/>
        <v>1708.9664874423652</v>
      </c>
      <c r="C403" s="32">
        <f t="shared" si="50"/>
        <v>26480183.845611844</v>
      </c>
      <c r="D403" s="32">
        <f t="shared" si="56"/>
        <v>52032.618579171598</v>
      </c>
      <c r="E403" s="33">
        <f t="shared" si="51"/>
        <v>7.3613464388026188E-3</v>
      </c>
      <c r="F403" s="34">
        <f t="shared" si="52"/>
        <v>0.1</v>
      </c>
      <c r="G403" s="29">
        <v>0</v>
      </c>
      <c r="H403" s="35">
        <f t="shared" si="53"/>
        <v>157.68211090555005</v>
      </c>
      <c r="I403" s="32">
        <f t="shared" si="54"/>
        <v>4819.5026210006372</v>
      </c>
      <c r="J403" s="36">
        <f t="shared" si="55"/>
        <v>14588869.231811166</v>
      </c>
      <c r="K403" s="36">
        <v>486170.27960539405</v>
      </c>
    </row>
    <row r="404" spans="1:11" x14ac:dyDescent="0.2">
      <c r="A404" s="2">
        <v>390</v>
      </c>
      <c r="B404" s="25">
        <f t="shared" si="49"/>
        <v>1707.9211389285329</v>
      </c>
      <c r="C404" s="32">
        <f t="shared" si="50"/>
        <v>26532184.595751099</v>
      </c>
      <c r="D404" s="32">
        <f t="shared" si="56"/>
        <v>52000.750139255077</v>
      </c>
      <c r="E404" s="33">
        <f t="shared" si="51"/>
        <v>7.3424612858439819E-3</v>
      </c>
      <c r="F404" s="34">
        <f t="shared" si="52"/>
        <v>0.1</v>
      </c>
      <c r="G404" s="29">
        <v>0</v>
      </c>
      <c r="H404" s="35">
        <f t="shared" si="53"/>
        <v>156.3735532110606</v>
      </c>
      <c r="I404" s="32">
        <f t="shared" si="54"/>
        <v>4779.5069791227206</v>
      </c>
      <c r="J404" s="36">
        <f t="shared" si="55"/>
        <v>14593648.738790289</v>
      </c>
      <c r="K404" s="36">
        <v>486566.20032936864</v>
      </c>
    </row>
    <row r="405" spans="1:11" x14ac:dyDescent="0.2">
      <c r="A405" s="2">
        <v>391</v>
      </c>
      <c r="B405" s="25">
        <f t="shared" si="49"/>
        <v>1706.8791023114904</v>
      </c>
      <c r="C405" s="32">
        <f t="shared" si="50"/>
        <v>26584153.578546029</v>
      </c>
      <c r="D405" s="32">
        <f t="shared" si="56"/>
        <v>51968.982794929296</v>
      </c>
      <c r="E405" s="33">
        <f t="shared" si="51"/>
        <v>7.3236727827452374E-3</v>
      </c>
      <c r="F405" s="34">
        <f t="shared" si="52"/>
        <v>0.1</v>
      </c>
      <c r="G405" s="29">
        <v>0</v>
      </c>
      <c r="H405" s="35">
        <f t="shared" si="53"/>
        <v>155.07585485394284</v>
      </c>
      <c r="I405" s="32">
        <f t="shared" si="54"/>
        <v>4739.8432493725923</v>
      </c>
      <c r="J405" s="36">
        <f t="shared" si="55"/>
        <v>14598388.582039662</v>
      </c>
      <c r="K405" s="36">
        <v>486960.14639049437</v>
      </c>
    </row>
    <row r="406" spans="1:11" x14ac:dyDescent="0.2">
      <c r="A406" s="2">
        <v>392</v>
      </c>
      <c r="B406" s="25">
        <f t="shared" si="49"/>
        <v>1705.8403586746222</v>
      </c>
      <c r="C406" s="32">
        <f t="shared" si="50"/>
        <v>26636090.894514266</v>
      </c>
      <c r="D406" s="32">
        <f t="shared" si="56"/>
        <v>51937.315968237817</v>
      </c>
      <c r="E406" s="33">
        <f t="shared" si="51"/>
        <v>7.3049801894642854E-3</v>
      </c>
      <c r="F406" s="34">
        <f t="shared" si="52"/>
        <v>0.1</v>
      </c>
      <c r="G406" s="29">
        <v>0</v>
      </c>
      <c r="H406" s="35">
        <f t="shared" si="53"/>
        <v>153.78892571573382</v>
      </c>
      <c r="I406" s="32">
        <f t="shared" si="54"/>
        <v>4700.5086773084395</v>
      </c>
      <c r="J406" s="36">
        <f t="shared" si="55"/>
        <v>14603089.090716969</v>
      </c>
      <c r="K406" s="36">
        <v>487352.12763744331</v>
      </c>
    </row>
    <row r="407" spans="1:11" x14ac:dyDescent="0.2">
      <c r="A407" s="2">
        <v>393</v>
      </c>
      <c r="B407" s="25">
        <f t="shared" si="49"/>
        <v>1704.8048892572285</v>
      </c>
      <c r="C407" s="32">
        <f t="shared" si="50"/>
        <v>26687996.643600035</v>
      </c>
      <c r="D407" s="32">
        <f t="shared" si="56"/>
        <v>51905.749085769057</v>
      </c>
      <c r="E407" s="33">
        <f t="shared" si="51"/>
        <v>7.2863827734805011E-3</v>
      </c>
      <c r="F407" s="34">
        <f t="shared" si="52"/>
        <v>0.1</v>
      </c>
      <c r="G407" s="29">
        <v>0</v>
      </c>
      <c r="H407" s="35">
        <f t="shared" si="53"/>
        <v>152.5126764258373</v>
      </c>
      <c r="I407" s="32">
        <f t="shared" si="54"/>
        <v>4661.500531347062</v>
      </c>
      <c r="J407" s="36">
        <f t="shared" si="55"/>
        <v>14607750.591248317</v>
      </c>
      <c r="K407" s="36">
        <v>487742.15386976697</v>
      </c>
    </row>
    <row r="408" spans="1:11" x14ac:dyDescent="0.2">
      <c r="A408" s="2">
        <v>394</v>
      </c>
      <c r="B408" s="25">
        <f t="shared" si="49"/>
        <v>1703.7726754528501</v>
      </c>
      <c r="C408" s="32">
        <f t="shared" si="50"/>
        <v>26739870.925178643</v>
      </c>
      <c r="D408" s="32">
        <f t="shared" si="56"/>
        <v>51874.281578607857</v>
      </c>
      <c r="E408" s="33">
        <f t="shared" si="51"/>
        <v>7.2678798097013048E-3</v>
      </c>
      <c r="F408" s="34">
        <f t="shared" si="52"/>
        <v>0.1</v>
      </c>
      <c r="G408" s="29">
        <v>0</v>
      </c>
      <c r="H408" s="35">
        <f t="shared" si="53"/>
        <v>151.24701835531746</v>
      </c>
      <c r="I408" s="32">
        <f t="shared" si="54"/>
        <v>4622.8161025736927</v>
      </c>
      <c r="J408" s="36">
        <f t="shared" si="55"/>
        <v>14612373.40735089</v>
      </c>
      <c r="K408" s="36">
        <v>488130.23483814154</v>
      </c>
    </row>
    <row r="409" spans="1:11" x14ac:dyDescent="0.2">
      <c r="A409" s="2">
        <v>395</v>
      </c>
      <c r="B409" s="25">
        <f t="shared" si="49"/>
        <v>1702.7436988076067</v>
      </c>
      <c r="C409" s="32">
        <f t="shared" si="50"/>
        <v>26791713.838061832</v>
      </c>
      <c r="D409" s="32">
        <f t="shared" si="56"/>
        <v>51842.912883188576</v>
      </c>
      <c r="E409" s="33">
        <f t="shared" si="51"/>
        <v>7.2494705804193827E-3</v>
      </c>
      <c r="F409" s="34">
        <f t="shared" si="52"/>
        <v>0.1</v>
      </c>
      <c r="G409" s="29">
        <v>0</v>
      </c>
      <c r="H409" s="35">
        <f t="shared" si="53"/>
        <v>149.99186361074413</v>
      </c>
      <c r="I409" s="32">
        <f t="shared" si="54"/>
        <v>4584.4527045540954</v>
      </c>
      <c r="J409" s="36">
        <f t="shared" si="55"/>
        <v>14616957.860055445</v>
      </c>
      <c r="K409" s="36">
        <v>488516.38024461141</v>
      </c>
    </row>
    <row r="410" spans="1:11" x14ac:dyDescent="0.2">
      <c r="A410" s="2">
        <v>396</v>
      </c>
      <c r="B410" s="25">
        <f t="shared" si="49"/>
        <v>1701.7179410185706</v>
      </c>
      <c r="C410" s="32">
        <f t="shared" si="50"/>
        <v>26843525.48050157</v>
      </c>
      <c r="D410" s="32">
        <f t="shared" si="56"/>
        <v>51811.642439737916</v>
      </c>
      <c r="E410" s="33">
        <f t="shared" si="51"/>
        <v>7.2311543751379503E-3</v>
      </c>
      <c r="F410" s="34">
        <f t="shared" si="52"/>
        <v>0.1</v>
      </c>
      <c r="G410" s="29">
        <v>0</v>
      </c>
      <c r="H410" s="35">
        <f t="shared" si="53"/>
        <v>148.74712502808893</v>
      </c>
      <c r="I410" s="32">
        <f t="shared" si="54"/>
        <v>4546.4076731481264</v>
      </c>
      <c r="J410" s="36">
        <f t="shared" si="55"/>
        <v>14621504.267728593</v>
      </c>
      <c r="K410" s="36">
        <v>488900.59974283184</v>
      </c>
    </row>
    <row r="411" spans="1:11" x14ac:dyDescent="0.2">
      <c r="A411" s="2">
        <v>397</v>
      </c>
      <c r="B411" s="25">
        <f t="shared" si="49"/>
        <v>1700.6953839321507</v>
      </c>
      <c r="C411" s="32">
        <f t="shared" si="50"/>
        <v>26895305.950194988</v>
      </c>
      <c r="D411" s="32">
        <f t="shared" si="56"/>
        <v>51780.469693418592</v>
      </c>
      <c r="E411" s="33">
        <f t="shared" si="51"/>
        <v>7.2129304905426406E-3</v>
      </c>
      <c r="F411" s="34">
        <f t="shared" si="52"/>
        <v>0.1</v>
      </c>
      <c r="G411" s="29">
        <v>0</v>
      </c>
      <c r="H411" s="35">
        <f t="shared" si="53"/>
        <v>147.51271616667231</v>
      </c>
      <c r="I411" s="32">
        <f t="shared" si="54"/>
        <v>4508.678366324224</v>
      </c>
      <c r="J411" s="36">
        <f t="shared" si="55"/>
        <v>14626012.946094917</v>
      </c>
      <c r="K411" s="36">
        <v>489282.90293831035</v>
      </c>
    </row>
    <row r="412" spans="1:11" x14ac:dyDescent="0.2">
      <c r="A412" s="2">
        <v>398</v>
      </c>
      <c r="B412" s="25">
        <f t="shared" si="49"/>
        <v>1699.6760095424995</v>
      </c>
      <c r="C412" s="32">
        <f t="shared" si="50"/>
        <v>26947055.344289444</v>
      </c>
      <c r="D412" s="32">
        <f t="shared" si="56"/>
        <v>51749.394094455987</v>
      </c>
      <c r="E412" s="33">
        <f t="shared" si="51"/>
        <v>7.1947982304120823E-3</v>
      </c>
      <c r="F412" s="34">
        <f t="shared" si="52"/>
        <v>0.1</v>
      </c>
      <c r="G412" s="29">
        <v>0</v>
      </c>
      <c r="H412" s="35">
        <f t="shared" si="53"/>
        <v>146.28855130316055</v>
      </c>
      <c r="I412" s="32">
        <f t="shared" si="54"/>
        <v>4471.2621639767031</v>
      </c>
      <c r="J412" s="36">
        <f t="shared" si="55"/>
        <v>14630484.208258893</v>
      </c>
      <c r="K412" s="36">
        <v>489663.29938864667</v>
      </c>
    </row>
    <row r="413" spans="1:11" x14ac:dyDescent="0.2">
      <c r="A413" s="2">
        <v>399</v>
      </c>
      <c r="B413" s="25">
        <f t="shared" si="49"/>
        <v>1698.6597999899504</v>
      </c>
      <c r="C413" s="32">
        <f t="shared" si="50"/>
        <v>26998773.759385798</v>
      </c>
      <c r="D413" s="32">
        <f t="shared" si="56"/>
        <v>51718.41509635374</v>
      </c>
      <c r="E413" s="33">
        <f t="shared" si="51"/>
        <v>7.1767569054591559E-3</v>
      </c>
      <c r="F413" s="34">
        <f t="shared" si="52"/>
        <v>0.1</v>
      </c>
      <c r="G413" s="29">
        <v>0</v>
      </c>
      <c r="H413" s="35">
        <f t="shared" si="53"/>
        <v>145.07454542561283</v>
      </c>
      <c r="I413" s="32">
        <f t="shared" si="54"/>
        <v>4434.1564677430479</v>
      </c>
      <c r="J413" s="36">
        <f t="shared" si="55"/>
        <v>14634918.364726637</v>
      </c>
      <c r="K413" s="36">
        <v>490041.79860377195</v>
      </c>
    </row>
    <row r="414" spans="1:11" x14ac:dyDescent="0.2">
      <c r="A414" s="2">
        <v>400</v>
      </c>
      <c r="B414" s="25">
        <f t="shared" si="49"/>
        <v>1697.6467375594621</v>
      </c>
      <c r="C414" s="32">
        <f t="shared" si="50"/>
        <v>27050461.291543953</v>
      </c>
      <c r="D414" s="32">
        <f t="shared" si="56"/>
        <v>51687.532158154994</v>
      </c>
      <c r="E414" s="33">
        <f t="shared" si="51"/>
        <v>7.1588058333348897E-3</v>
      </c>
      <c r="F414" s="34">
        <f t="shared" si="52"/>
        <v>0.1</v>
      </c>
      <c r="G414" s="29">
        <v>0</v>
      </c>
      <c r="H414" s="35">
        <f t="shared" si="53"/>
        <v>143.87061422757756</v>
      </c>
      <c r="I414" s="32">
        <f t="shared" si="54"/>
        <v>4397.3587008238001</v>
      </c>
      <c r="J414" s="36">
        <f t="shared" si="55"/>
        <v>14639315.72342746</v>
      </c>
      <c r="K414" s="36">
        <v>490418.41004618624</v>
      </c>
    </row>
    <row r="415" spans="1:11" x14ac:dyDescent="0.2">
      <c r="A415" s="2">
        <v>401</v>
      </c>
      <c r="B415" s="25">
        <f t="shared" si="49"/>
        <v>1696.6368046790917</v>
      </c>
      <c r="C415" s="32">
        <f t="shared" si="50"/>
        <v>27102118.036286596</v>
      </c>
      <c r="D415" s="32">
        <f t="shared" si="56"/>
        <v>51656.744742643088</v>
      </c>
      <c r="E415" s="33">
        <f t="shared" si="51"/>
        <v>7.140944338484387E-3</v>
      </c>
      <c r="F415" s="34">
        <f t="shared" si="52"/>
        <v>0.1</v>
      </c>
      <c r="G415" s="29">
        <v>0</v>
      </c>
      <c r="H415" s="35">
        <f t="shared" si="53"/>
        <v>142.67667410223774</v>
      </c>
      <c r="I415" s="32">
        <f t="shared" si="54"/>
        <v>4360.8663078036989</v>
      </c>
      <c r="J415" s="36">
        <f t="shared" si="55"/>
        <v>14643676.589735264</v>
      </c>
      <c r="K415" s="36">
        <v>490793.14313119522</v>
      </c>
    </row>
    <row r="416" spans="1:11" x14ac:dyDescent="0.2">
      <c r="A416" s="2">
        <v>402</v>
      </c>
      <c r="B416" s="25">
        <f t="shared" si="49"/>
        <v>1695.6299839184862</v>
      </c>
      <c r="C416" s="32">
        <f t="shared" si="50"/>
        <v>27153744.088603809</v>
      </c>
      <c r="D416" s="32">
        <f t="shared" si="56"/>
        <v>51626.052317213267</v>
      </c>
      <c r="E416" s="33">
        <f t="shared" si="51"/>
        <v>7.1231717520787354E-3</v>
      </c>
      <c r="F416" s="34">
        <f t="shared" si="52"/>
        <v>0.1</v>
      </c>
      <c r="G416" s="29">
        <v>0</v>
      </c>
      <c r="H416" s="35">
        <f t="shared" si="53"/>
        <v>141.49264213660481</v>
      </c>
      <c r="I416" s="32">
        <f t="shared" si="54"/>
        <v>4324.6767544742606</v>
      </c>
      <c r="J416" s="36">
        <f t="shared" si="55"/>
        <v>14648001.266489739</v>
      </c>
      <c r="K416" s="36">
        <v>491166.00722714548</v>
      </c>
    </row>
    <row r="417" spans="1:11" x14ac:dyDescent="0.2">
      <c r="A417" s="2">
        <v>403</v>
      </c>
      <c r="B417" s="25">
        <f t="shared" si="49"/>
        <v>1694.626257987393</v>
      </c>
      <c r="C417" s="32">
        <f t="shared" si="50"/>
        <v>27205339.54295725</v>
      </c>
      <c r="D417" s="32">
        <f t="shared" si="56"/>
        <v>51595.454353440553</v>
      </c>
      <c r="E417" s="33">
        <f t="shared" si="51"/>
        <v>7.1054874119269272E-3</v>
      </c>
      <c r="F417" s="34">
        <f t="shared" si="52"/>
        <v>0.1</v>
      </c>
      <c r="G417" s="29">
        <v>0</v>
      </c>
      <c r="H417" s="35">
        <f t="shared" si="53"/>
        <v>140.3184361057609</v>
      </c>
      <c r="I417" s="32">
        <f t="shared" si="54"/>
        <v>4288.787527657415</v>
      </c>
      <c r="J417" s="36">
        <f t="shared" si="55"/>
        <v>14652290.054017397</v>
      </c>
      <c r="K417" s="36">
        <v>491537.01165565889</v>
      </c>
    </row>
    <row r="418" spans="1:11" x14ac:dyDescent="0.2">
      <c r="A418" s="2">
        <v>404</v>
      </c>
      <c r="B418" s="25">
        <f t="shared" si="49"/>
        <v>1693.6256097341884</v>
      </c>
      <c r="C418" s="32">
        <f t="shared" si="50"/>
        <v>27256904.493284263</v>
      </c>
      <c r="D418" s="32">
        <f t="shared" si="56"/>
        <v>51564.950327012688</v>
      </c>
      <c r="E418" s="33">
        <f t="shared" si="51"/>
        <v>7.0878906624104437E-3</v>
      </c>
      <c r="F418" s="34">
        <f t="shared" si="52"/>
        <v>0.1</v>
      </c>
      <c r="G418" s="29">
        <v>0</v>
      </c>
      <c r="H418" s="35">
        <f t="shared" si="53"/>
        <v>139.1539744671486</v>
      </c>
      <c r="I418" s="32">
        <f t="shared" si="54"/>
        <v>4253.1961350314068</v>
      </c>
      <c r="J418" s="36">
        <f t="shared" si="55"/>
        <v>14656543.250152428</v>
      </c>
      <c r="K418" s="36">
        <v>491906.16569186549</v>
      </c>
    </row>
    <row r="419" spans="1:11" x14ac:dyDescent="0.2">
      <c r="A419" s="2">
        <v>405</v>
      </c>
      <c r="B419" s="25">
        <f t="shared" si="49"/>
        <v>1692.6280221444279</v>
      </c>
      <c r="C419" s="32">
        <f t="shared" si="50"/>
        <v>27308439.033002716</v>
      </c>
      <c r="D419" s="32">
        <f t="shared" si="56"/>
        <v>51534.539718452841</v>
      </c>
      <c r="E419" s="33">
        <f t="shared" si="51"/>
        <v>7.0703808543738419E-3</v>
      </c>
      <c r="F419" s="34">
        <f t="shared" si="52"/>
        <v>0.1</v>
      </c>
      <c r="G419" s="29">
        <v>0</v>
      </c>
      <c r="H419" s="35">
        <f t="shared" si="53"/>
        <v>137.9991763549084</v>
      </c>
      <c r="I419" s="32">
        <f t="shared" si="54"/>
        <v>4217.9001049573326</v>
      </c>
      <c r="J419" s="36">
        <f t="shared" si="55"/>
        <v>14660761.150257384</v>
      </c>
      <c r="K419" s="36">
        <v>492273.47856463544</v>
      </c>
    </row>
    <row r="420" spans="1:11" x14ac:dyDescent="0.2">
      <c r="A420" s="2">
        <v>406</v>
      </c>
      <c r="B420" s="25">
        <f t="shared" si="49"/>
        <v>1691.6334783394129</v>
      </c>
      <c r="C420" s="32">
        <f t="shared" si="50"/>
        <v>27359943.255014002</v>
      </c>
      <c r="D420" s="32">
        <f t="shared" si="56"/>
        <v>51504.222011286765</v>
      </c>
      <c r="E420" s="33">
        <f t="shared" si="51"/>
        <v>7.0529573450713451E-3</v>
      </c>
      <c r="F420" s="34">
        <f t="shared" si="52"/>
        <v>0.1</v>
      </c>
      <c r="G420" s="29">
        <v>0</v>
      </c>
      <c r="H420" s="35">
        <f t="shared" si="53"/>
        <v>136.85396157426285</v>
      </c>
      <c r="I420" s="32">
        <f t="shared" si="54"/>
        <v>4182.8969863078555</v>
      </c>
      <c r="J420" s="36">
        <f t="shared" si="55"/>
        <v>14664944.047243692</v>
      </c>
      <c r="K420" s="36">
        <v>492638.95945680962</v>
      </c>
    </row>
    <row r="421" spans="1:11" x14ac:dyDescent="0.2">
      <c r="A421" s="2">
        <v>407</v>
      </c>
      <c r="B421" s="25">
        <f t="shared" si="49"/>
        <v>1690.641961574777</v>
      </c>
      <c r="C421" s="32">
        <f t="shared" si="50"/>
        <v>27411417.251708463</v>
      </c>
      <c r="D421" s="32">
        <f t="shared" si="56"/>
        <v>51473.996694460511</v>
      </c>
      <c r="E421" s="33">
        <f t="shared" si="51"/>
        <v>7.0356194980774325E-3</v>
      </c>
      <c r="F421" s="34">
        <f t="shared" si="52"/>
        <v>0.1</v>
      </c>
      <c r="G421" s="29">
        <v>0</v>
      </c>
      <c r="H421" s="35">
        <f t="shared" si="53"/>
        <v>135.71825059594752</v>
      </c>
      <c r="I421" s="32">
        <f t="shared" si="54"/>
        <v>4148.1843482967452</v>
      </c>
      <c r="J421" s="36">
        <f t="shared" si="55"/>
        <v>14669092.231591988</v>
      </c>
      <c r="K421" s="36">
        <v>493002.61750542943</v>
      </c>
    </row>
    <row r="422" spans="1:11" x14ac:dyDescent="0.2">
      <c r="A422" s="2">
        <v>408</v>
      </c>
      <c r="B422" s="25">
        <f t="shared" si="49"/>
        <v>1689.6534552390908</v>
      </c>
      <c r="C422" s="32">
        <f t="shared" si="50"/>
        <v>27462861.114968233</v>
      </c>
      <c r="D422" s="32">
        <f t="shared" si="56"/>
        <v>51443.863259769976</v>
      </c>
      <c r="E422" s="33">
        <f t="shared" si="51"/>
        <v>7.0183666831987674E-3</v>
      </c>
      <c r="F422" s="34">
        <f t="shared" si="52"/>
        <v>0.1</v>
      </c>
      <c r="G422" s="29">
        <v>0</v>
      </c>
      <c r="H422" s="35">
        <f t="shared" si="53"/>
        <v>134.59196455068806</v>
      </c>
      <c r="I422" s="32">
        <f t="shared" si="54"/>
        <v>4113.7597803101862</v>
      </c>
      <c r="J422" s="36">
        <f t="shared" si="55"/>
        <v>14673205.991372298</v>
      </c>
      <c r="K422" s="36">
        <v>493364.46180196502</v>
      </c>
    </row>
    <row r="423" spans="1:11" x14ac:dyDescent="0.2">
      <c r="A423" s="2">
        <v>409</v>
      </c>
      <c r="B423" s="25">
        <f t="shared" si="49"/>
        <v>1688.6679428524831</v>
      </c>
      <c r="C423" s="32">
        <f t="shared" si="50"/>
        <v>27514274.93617218</v>
      </c>
      <c r="D423" s="32">
        <f t="shared" si="56"/>
        <v>51413.821203947067</v>
      </c>
      <c r="E423" s="33">
        <f t="shared" si="51"/>
        <v>7.0011982764194482E-3</v>
      </c>
      <c r="F423" s="34">
        <f t="shared" si="52"/>
        <v>0.1</v>
      </c>
      <c r="G423" s="29">
        <v>0</v>
      </c>
      <c r="H423" s="35">
        <f t="shared" si="53"/>
        <v>133.47502522372312</v>
      </c>
      <c r="I423" s="32">
        <f t="shared" si="54"/>
        <v>4079.6208917394397</v>
      </c>
      <c r="J423" s="36">
        <f t="shared" si="55"/>
        <v>14677285.612264037</v>
      </c>
      <c r="K423" s="36">
        <v>493724.50139254262</v>
      </c>
    </row>
    <row r="424" spans="1:11" x14ac:dyDescent="0.2">
      <c r="A424" s="2">
        <v>410</v>
      </c>
      <c r="B424" s="25">
        <f t="shared" si="49"/>
        <v>1687.6854080652813</v>
      </c>
      <c r="C424" s="32">
        <f t="shared" si="50"/>
        <v>27565658.806199547</v>
      </c>
      <c r="D424" s="32">
        <f t="shared" si="56"/>
        <v>51383.870027367026</v>
      </c>
      <c r="E424" s="33">
        <f t="shared" si="51"/>
        <v>6.9841136598076132E-3</v>
      </c>
      <c r="F424" s="34">
        <f t="shared" si="52"/>
        <v>0.1</v>
      </c>
      <c r="G424" s="29">
        <v>0</v>
      </c>
      <c r="H424" s="35">
        <f t="shared" si="53"/>
        <v>132.3673550493728</v>
      </c>
      <c r="I424" s="32">
        <f t="shared" si="54"/>
        <v>4045.7653118145363</v>
      </c>
      <c r="J424" s="36">
        <f t="shared" si="55"/>
        <v>14681331.377575852</v>
      </c>
      <c r="K424" s="36">
        <v>494082.74527817074</v>
      </c>
    </row>
    <row r="425" spans="1:11" x14ac:dyDescent="0.2">
      <c r="A425" s="2">
        <v>411</v>
      </c>
      <c r="B425" s="25">
        <f t="shared" si="49"/>
        <v>1686.7058346566673</v>
      </c>
      <c r="C425" s="32">
        <f t="shared" si="50"/>
        <v>27617012.815433681</v>
      </c>
      <c r="D425" s="32">
        <f t="shared" si="56"/>
        <v>51354.009234134108</v>
      </c>
      <c r="E425" s="33">
        <f t="shared" si="51"/>
        <v>6.9671122214553672E-3</v>
      </c>
      <c r="F425" s="34">
        <f t="shared" si="52"/>
        <v>0.1</v>
      </c>
      <c r="G425" s="29">
        <v>0</v>
      </c>
      <c r="H425" s="35">
        <f t="shared" si="53"/>
        <v>131.26887710565205</v>
      </c>
      <c r="I425" s="32">
        <f t="shared" si="54"/>
        <v>4012.1906894400472</v>
      </c>
      <c r="J425" s="36">
        <f t="shared" si="55"/>
        <v>14685343.568265293</v>
      </c>
      <c r="K425" s="36">
        <v>494439.2024149652</v>
      </c>
    </row>
    <row r="426" spans="1:11" x14ac:dyDescent="0.2">
      <c r="A426" s="2">
        <v>412</v>
      </c>
      <c r="B426" s="25">
        <f t="shared" si="49"/>
        <v>1685.7292065333527</v>
      </c>
      <c r="C426" s="32">
        <f t="shared" si="50"/>
        <v>27668337.053766582</v>
      </c>
      <c r="D426" s="32">
        <f t="shared" si="56"/>
        <v>51324.23833290115</v>
      </c>
      <c r="E426" s="33">
        <f t="shared" si="51"/>
        <v>6.9501933553933713E-3</v>
      </c>
      <c r="F426" s="34">
        <f t="shared" si="52"/>
        <v>0.1</v>
      </c>
      <c r="G426" s="29">
        <v>0</v>
      </c>
      <c r="H426" s="35">
        <f t="shared" si="53"/>
        <v>130.17951510892888</v>
      </c>
      <c r="I426" s="32">
        <f t="shared" si="54"/>
        <v>3978.8946930313787</v>
      </c>
      <c r="J426" s="36">
        <f t="shared" si="55"/>
        <v>14689322.462958325</v>
      </c>
      <c r="K426" s="36">
        <v>494793.88171437295</v>
      </c>
    </row>
    <row r="427" spans="1:11" x14ac:dyDescent="0.2">
      <c r="A427" s="2">
        <v>413</v>
      </c>
      <c r="B427" s="25">
        <f t="shared" si="49"/>
        <v>1684.7555077282711</v>
      </c>
      <c r="C427" s="32">
        <f t="shared" si="50"/>
        <v>27719631.610601801</v>
      </c>
      <c r="D427" s="32">
        <f t="shared" si="56"/>
        <v>51294.556835219264</v>
      </c>
      <c r="E427" s="33">
        <f t="shared" si="51"/>
        <v>6.9333564615121244E-3</v>
      </c>
      <c r="F427" s="34">
        <f t="shared" si="52"/>
        <v>0.1</v>
      </c>
      <c r="G427" s="29">
        <v>0</v>
      </c>
      <c r="H427" s="35">
        <f t="shared" si="53"/>
        <v>129.09919340862686</v>
      </c>
      <c r="I427" s="32">
        <f t="shared" si="54"/>
        <v>3945.8750103531361</v>
      </c>
      <c r="J427" s="36">
        <f t="shared" si="55"/>
        <v>14693268.337968677</v>
      </c>
      <c r="K427" s="36">
        <v>495146.79204339499</v>
      </c>
    </row>
    <row r="428" spans="1:11" x14ac:dyDescent="0.2">
      <c r="A428" s="2">
        <v>414</v>
      </c>
      <c r="B428" s="25">
        <f t="shared" si="49"/>
        <v>1683.7847223992803</v>
      </c>
      <c r="C428" s="32">
        <f t="shared" si="50"/>
        <v>27770896.574859127</v>
      </c>
      <c r="D428" s="32">
        <f t="shared" si="56"/>
        <v>51264.964257325977</v>
      </c>
      <c r="E428" s="33">
        <f t="shared" si="51"/>
        <v>6.9166009455445387E-3</v>
      </c>
      <c r="F428" s="34">
        <f t="shared" si="52"/>
        <v>0.1</v>
      </c>
      <c r="G428" s="29">
        <v>0</v>
      </c>
      <c r="H428" s="35">
        <f t="shared" si="53"/>
        <v>128.02783698197152</v>
      </c>
      <c r="I428" s="32">
        <f t="shared" si="54"/>
        <v>3913.1293483586364</v>
      </c>
      <c r="J428" s="36">
        <f t="shared" si="55"/>
        <v>14697181.467317035</v>
      </c>
      <c r="K428" s="36">
        <v>495497.94222480792</v>
      </c>
    </row>
    <row r="429" spans="1:11" x14ac:dyDescent="0.2">
      <c r="A429" s="2">
        <v>415</v>
      </c>
      <c r="B429" s="25">
        <f t="shared" si="49"/>
        <v>1682.816834827893</v>
      </c>
      <c r="C429" s="32">
        <f t="shared" si="50"/>
        <v>27822132.034978043</v>
      </c>
      <c r="D429" s="32">
        <f t="shared" si="56"/>
        <v>51235.460118915886</v>
      </c>
      <c r="E429" s="33">
        <f t="shared" si="51"/>
        <v>6.8999262188992397E-3</v>
      </c>
      <c r="F429" s="34">
        <f t="shared" si="52"/>
        <v>0.1</v>
      </c>
      <c r="G429" s="29">
        <v>0</v>
      </c>
      <c r="H429" s="35">
        <f t="shared" si="53"/>
        <v>126.96537142878044</v>
      </c>
      <c r="I429" s="32">
        <f t="shared" si="54"/>
        <v>3880.6554330304002</v>
      </c>
      <c r="J429" s="36">
        <f t="shared" si="55"/>
        <v>14701062.122750066</v>
      </c>
      <c r="K429" s="36">
        <v>495847.34103738458</v>
      </c>
    </row>
    <row r="430" spans="1:11" x14ac:dyDescent="0.2">
      <c r="A430" s="2">
        <v>416</v>
      </c>
      <c r="B430" s="25">
        <f t="shared" si="49"/>
        <v>1681.8518294180126</v>
      </c>
      <c r="C430" s="32">
        <f t="shared" si="50"/>
        <v>27873338.078921165</v>
      </c>
      <c r="D430" s="32">
        <f t="shared" si="56"/>
        <v>51206.043943122029</v>
      </c>
      <c r="E430" s="33">
        <f t="shared" si="51"/>
        <v>6.8833316986804706E-3</v>
      </c>
      <c r="F430" s="34">
        <f t="shared" si="52"/>
        <v>0.1</v>
      </c>
      <c r="G430" s="29">
        <v>0</v>
      </c>
      <c r="H430" s="35">
        <f t="shared" si="53"/>
        <v>125.91172296629658</v>
      </c>
      <c r="I430" s="32">
        <f t="shared" si="54"/>
        <v>3848.4510092223118</v>
      </c>
      <c r="J430" s="36">
        <f t="shared" si="55"/>
        <v>14704910.573759289</v>
      </c>
      <c r="K430" s="36">
        <v>496194.99721611344</v>
      </c>
    </row>
    <row r="431" spans="1:11" x14ac:dyDescent="0.2">
      <c r="A431" s="2">
        <v>417</v>
      </c>
      <c r="B431" s="25">
        <f t="shared" si="49"/>
        <v>1680.8896906946886</v>
      </c>
      <c r="C431" s="32">
        <f t="shared" si="50"/>
        <v>27924514.794178657</v>
      </c>
      <c r="D431" s="32">
        <f t="shared" si="56"/>
        <v>51176.715257491916</v>
      </c>
      <c r="E431" s="33">
        <f t="shared" si="51"/>
        <v>6.8668168075880481E-3</v>
      </c>
      <c r="F431" s="34">
        <f t="shared" si="52"/>
        <v>0.1</v>
      </c>
      <c r="G431" s="29">
        <v>0</v>
      </c>
      <c r="H431" s="35">
        <f t="shared" si="53"/>
        <v>124.86681842406436</v>
      </c>
      <c r="I431" s="32">
        <f t="shared" si="54"/>
        <v>3816.5138405031735</v>
      </c>
      <c r="J431" s="36">
        <f t="shared" si="55"/>
        <v>14708727.087599793</v>
      </c>
      <c r="K431" s="36">
        <v>496540.91945241712</v>
      </c>
    </row>
    <row r="432" spans="1:11" x14ac:dyDescent="0.2">
      <c r="A432" s="2">
        <v>418</v>
      </c>
      <c r="B432" s="25">
        <f t="shared" si="49"/>
        <v>1679.9304033028905</v>
      </c>
      <c r="C432" s="32">
        <f t="shared" si="50"/>
        <v>27975662.2677713</v>
      </c>
      <c r="D432" s="32">
        <f t="shared" si="56"/>
        <v>51147.473592642695</v>
      </c>
      <c r="E432" s="33">
        <f t="shared" si="51"/>
        <v>6.8503809738319644E-3</v>
      </c>
      <c r="F432" s="34">
        <f t="shared" si="52"/>
        <v>0.1</v>
      </c>
      <c r="G432" s="29">
        <v>0</v>
      </c>
      <c r="H432" s="35">
        <f t="shared" si="53"/>
        <v>123.83058523884844</v>
      </c>
      <c r="I432" s="32">
        <f t="shared" si="54"/>
        <v>3784.841709001148</v>
      </c>
      <c r="J432" s="36">
        <f t="shared" si="55"/>
        <v>14712511.929308794</v>
      </c>
      <c r="K432" s="36">
        <v>496885.11639436951</v>
      </c>
    </row>
    <row r="433" spans="1:11" x14ac:dyDescent="0.2">
      <c r="A433" s="2">
        <v>419</v>
      </c>
      <c r="B433" s="25">
        <f t="shared" si="49"/>
        <v>1678.9739520062919</v>
      </c>
      <c r="C433" s="32">
        <f t="shared" si="50"/>
        <v>28026780.586254243</v>
      </c>
      <c r="D433" s="32">
        <f t="shared" si="56"/>
        <v>51118.318482942879</v>
      </c>
      <c r="E433" s="33">
        <f t="shared" si="51"/>
        <v>6.8340236310976531E-3</v>
      </c>
      <c r="F433" s="34">
        <f t="shared" si="52"/>
        <v>0.1</v>
      </c>
      <c r="G433" s="29">
        <v>0</v>
      </c>
      <c r="H433" s="35">
        <f t="shared" si="53"/>
        <v>122.80295144959452</v>
      </c>
      <c r="I433" s="32">
        <f t="shared" si="54"/>
        <v>3753.4324152499648</v>
      </c>
      <c r="J433" s="36">
        <f t="shared" si="55"/>
        <v>14716265.361724045</v>
      </c>
      <c r="K433" s="36">
        <v>497227.5966469121</v>
      </c>
    </row>
    <row r="434" spans="1:11" x14ac:dyDescent="0.2">
      <c r="A434" s="2">
        <v>420</v>
      </c>
      <c r="B434" s="25">
        <f t="shared" si="49"/>
        <v>1678.0203216860739</v>
      </c>
      <c r="C434" s="32">
        <f t="shared" si="50"/>
        <v>28077869.835720852</v>
      </c>
      <c r="D434" s="32">
        <f t="shared" si="56"/>
        <v>51089.24946660921</v>
      </c>
      <c r="E434" s="33">
        <f t="shared" si="51"/>
        <v>6.8177442184619384E-3</v>
      </c>
      <c r="F434" s="34">
        <f t="shared" si="52"/>
        <v>0.1</v>
      </c>
      <c r="G434" s="29">
        <v>0</v>
      </c>
      <c r="H434" s="35">
        <f t="shared" si="53"/>
        <v>121.78384569243201</v>
      </c>
      <c r="I434" s="32">
        <f t="shared" si="54"/>
        <v>3722.2837780360555</v>
      </c>
      <c r="J434" s="36">
        <f t="shared" si="55"/>
        <v>14719987.645502081</v>
      </c>
      <c r="K434" s="36">
        <v>497568.36877206905</v>
      </c>
    </row>
    <row r="435" spans="1:11" x14ac:dyDescent="0.2">
      <c r="A435" s="2">
        <v>421</v>
      </c>
      <c r="B435" s="25">
        <f t="shared" si="49"/>
        <v>1677.0694973397415</v>
      </c>
      <c r="C435" s="32">
        <f t="shared" si="50"/>
        <v>28128930.101805869</v>
      </c>
      <c r="D435" s="32">
        <f t="shared" si="56"/>
        <v>51060.266085017473</v>
      </c>
      <c r="E435" s="33">
        <f t="shared" si="51"/>
        <v>6.8015421803289695E-3</v>
      </c>
      <c r="F435" s="34">
        <f t="shared" si="52"/>
        <v>0.1</v>
      </c>
      <c r="G435" s="29">
        <v>0</v>
      </c>
      <c r="H435" s="35">
        <f t="shared" si="53"/>
        <v>120.77319719571823</v>
      </c>
      <c r="I435" s="32">
        <f t="shared" si="54"/>
        <v>3691.3936342470979</v>
      </c>
      <c r="J435" s="36">
        <f t="shared" si="55"/>
        <v>14723679.039136328</v>
      </c>
      <c r="K435" s="36">
        <v>497907.44128916122</v>
      </c>
    </row>
    <row r="436" spans="1:11" x14ac:dyDescent="0.2">
      <c r="A436" s="2">
        <v>422</v>
      </c>
      <c r="B436" s="25">
        <f t="shared" si="49"/>
        <v>1676.1214640799556</v>
      </c>
      <c r="C436" s="32">
        <f t="shared" si="50"/>
        <v>28179961.469689261</v>
      </c>
      <c r="D436" s="32">
        <f t="shared" si="56"/>
        <v>51031.367883391678</v>
      </c>
      <c r="E436" s="33">
        <f t="shared" si="51"/>
        <v>6.7854169663715044E-3</v>
      </c>
      <c r="F436" s="34">
        <f t="shared" si="52"/>
        <v>0.1</v>
      </c>
      <c r="G436" s="29">
        <v>0</v>
      </c>
      <c r="H436" s="35">
        <f t="shared" si="53"/>
        <v>119.77093577512363</v>
      </c>
      <c r="I436" s="32">
        <f t="shared" si="54"/>
        <v>3660.7598387217499</v>
      </c>
      <c r="J436" s="36">
        <f t="shared" si="55"/>
        <v>14727339.79897505</v>
      </c>
      <c r="K436" s="36">
        <v>498244.82267501921</v>
      </c>
    </row>
    <row r="437" spans="1:11" x14ac:dyDescent="0.2">
      <c r="A437" s="2">
        <v>423</v>
      </c>
      <c r="B437" s="25">
        <f t="shared" si="49"/>
        <v>1675.1762071333771</v>
      </c>
      <c r="C437" s="32">
        <f t="shared" si="50"/>
        <v>28230964.024099626</v>
      </c>
      <c r="D437" s="32">
        <f t="shared" si="56"/>
        <v>51002.554410364479</v>
      </c>
      <c r="E437" s="33">
        <f t="shared" si="51"/>
        <v>6.7693680314815097E-3</v>
      </c>
      <c r="F437" s="34">
        <f t="shared" si="52"/>
        <v>0.1</v>
      </c>
      <c r="G437" s="29">
        <v>0</v>
      </c>
      <c r="H437" s="35">
        <f t="shared" si="53"/>
        <v>118.7769918287579</v>
      </c>
      <c r="I437" s="32">
        <f t="shared" si="54"/>
        <v>3630.3802641008369</v>
      </c>
      <c r="J437" s="36">
        <f t="shared" si="55"/>
        <v>14730970.179239152</v>
      </c>
      <c r="K437" s="36">
        <v>498580.52136419521</v>
      </c>
    </row>
    <row r="438" spans="1:11" x14ac:dyDescent="0.2">
      <c r="A438" s="2">
        <v>424</v>
      </c>
      <c r="B438" s="25">
        <f t="shared" si="49"/>
        <v>1674.2337118395278</v>
      </c>
      <c r="C438" s="32">
        <f t="shared" si="50"/>
        <v>28281937.849317685</v>
      </c>
      <c r="D438" s="32">
        <f t="shared" si="56"/>
        <v>50973.825218059123</v>
      </c>
      <c r="E438" s="33">
        <f t="shared" si="51"/>
        <v>6.7533948356914477E-3</v>
      </c>
      <c r="F438" s="34">
        <f t="shared" si="52"/>
        <v>0.1</v>
      </c>
      <c r="G438" s="29">
        <v>0</v>
      </c>
      <c r="H438" s="35">
        <f t="shared" si="53"/>
        <v>117.79129633233642</v>
      </c>
      <c r="I438" s="32">
        <f t="shared" si="54"/>
        <v>3600.2528006794741</v>
      </c>
      <c r="J438" s="36">
        <f t="shared" si="55"/>
        <v>14734570.432039831</v>
      </c>
      <c r="K438" s="36">
        <v>498914.54574917397</v>
      </c>
    </row>
    <row r="439" spans="1:11" x14ac:dyDescent="0.2">
      <c r="A439" s="2">
        <v>425</v>
      </c>
      <c r="B439" s="25">
        <f t="shared" si="49"/>
        <v>1673.2939636496674</v>
      </c>
      <c r="C439" s="32">
        <f t="shared" si="50"/>
        <v>28332883.029179461</v>
      </c>
      <c r="D439" s="32">
        <f t="shared" si="56"/>
        <v>50945.179861776531</v>
      </c>
      <c r="E439" s="33">
        <f t="shared" si="51"/>
        <v>6.7374968440968904E-3</v>
      </c>
      <c r="F439" s="34">
        <f t="shared" si="52"/>
        <v>0.1</v>
      </c>
      <c r="G439" s="29">
        <v>0</v>
      </c>
      <c r="H439" s="35">
        <f t="shared" si="53"/>
        <v>116.81378083438692</v>
      </c>
      <c r="I439" s="32">
        <f t="shared" si="54"/>
        <v>3570.375356260538</v>
      </c>
      <c r="J439" s="36">
        <f t="shared" si="55"/>
        <v>14738140.807396092</v>
      </c>
      <c r="K439" s="36">
        <v>499246.9041805825</v>
      </c>
    </row>
    <row r="440" spans="1:11" x14ac:dyDescent="0.2">
      <c r="A440" s="2">
        <v>426</v>
      </c>
      <c r="B440" s="25">
        <f t="shared" si="49"/>
        <v>1672.3569481256759</v>
      </c>
      <c r="C440" s="32">
        <f t="shared" si="50"/>
        <v>28383799.64708</v>
      </c>
      <c r="D440" s="32">
        <f t="shared" si="56"/>
        <v>50916.61790053919</v>
      </c>
      <c r="E440" s="33">
        <f t="shared" si="51"/>
        <v>6.72167352685645E-3</v>
      </c>
      <c r="F440" s="34">
        <f t="shared" si="52"/>
        <v>0.1</v>
      </c>
      <c r="G440" s="29">
        <v>0</v>
      </c>
      <c r="H440" s="35">
        <f t="shared" si="53"/>
        <v>115.84437745149586</v>
      </c>
      <c r="I440" s="32">
        <f t="shared" si="54"/>
        <v>3540.7458560095934</v>
      </c>
      <c r="J440" s="36">
        <f t="shared" si="55"/>
        <v>14741681.553252101</v>
      </c>
      <c r="K440" s="36">
        <v>499577.60496739886</v>
      </c>
    </row>
    <row r="441" spans="1:11" x14ac:dyDescent="0.2">
      <c r="A441" s="2">
        <v>427</v>
      </c>
      <c r="B441" s="25">
        <f t="shared" si="49"/>
        <v>1671.4226509389609</v>
      </c>
      <c r="C441" s="32">
        <f t="shared" si="50"/>
        <v>28434687.785976358</v>
      </c>
      <c r="D441" s="32">
        <f t="shared" si="56"/>
        <v>50888.138896357268</v>
      </c>
      <c r="E441" s="33">
        <f t="shared" si="51"/>
        <v>6.7059243590610832E-3</v>
      </c>
      <c r="F441" s="34">
        <f t="shared" si="52"/>
        <v>0.1</v>
      </c>
      <c r="G441" s="29">
        <v>0</v>
      </c>
      <c r="H441" s="35">
        <f t="shared" si="53"/>
        <v>114.8830188635943</v>
      </c>
      <c r="I441" s="32">
        <f t="shared" si="54"/>
        <v>3511.3622423104384</v>
      </c>
      <c r="J441" s="36">
        <f t="shared" si="55"/>
        <v>14745192.915494412</v>
      </c>
      <c r="K441" s="36">
        <v>499906.65637715999</v>
      </c>
    </row>
    <row r="442" spans="1:11" x14ac:dyDescent="0.2">
      <c r="A442" s="2">
        <v>428</v>
      </c>
      <c r="B442" s="25">
        <f t="shared" si="49"/>
        <v>1670.4910578693698</v>
      </c>
      <c r="C442" s="32">
        <f t="shared" si="50"/>
        <v>28485547.528391324</v>
      </c>
      <c r="D442" s="32">
        <f t="shared" si="56"/>
        <v>50859.742414966226</v>
      </c>
      <c r="E442" s="33">
        <f t="shared" si="51"/>
        <v>6.6902488207246924E-3</v>
      </c>
      <c r="F442" s="34">
        <f t="shared" si="52"/>
        <v>0.1</v>
      </c>
      <c r="G442" s="29">
        <v>0</v>
      </c>
      <c r="H442" s="35">
        <f t="shared" si="53"/>
        <v>113.92963830928284</v>
      </c>
      <c r="I442" s="32">
        <f t="shared" si="54"/>
        <v>3482.222474622627</v>
      </c>
      <c r="J442" s="36">
        <f t="shared" si="55"/>
        <v>14748675.137969036</v>
      </c>
      <c r="K442" s="36">
        <v>500234.06663616828</v>
      </c>
    </row>
    <row r="443" spans="1:11" x14ac:dyDescent="0.2">
      <c r="A443" s="2">
        <v>429</v>
      </c>
      <c r="B443" s="25">
        <f t="shared" si="49"/>
        <v>1669.5621548041183</v>
      </c>
      <c r="C443" s="32">
        <f t="shared" si="50"/>
        <v>28536378.956416521</v>
      </c>
      <c r="D443" s="32">
        <f t="shared" si="56"/>
        <v>50831.428025197238</v>
      </c>
      <c r="E443" s="33">
        <f t="shared" si="51"/>
        <v>6.6746463967147403E-3</v>
      </c>
      <c r="F443" s="34">
        <f t="shared" si="52"/>
        <v>0.1</v>
      </c>
      <c r="G443" s="29">
        <v>0</v>
      </c>
      <c r="H443" s="35">
        <f t="shared" si="53"/>
        <v>112.98416958119539</v>
      </c>
      <c r="I443" s="32">
        <f t="shared" si="54"/>
        <v>3453.3245293394043</v>
      </c>
      <c r="J443" s="36">
        <f t="shared" si="55"/>
        <v>14752128.462498374</v>
      </c>
      <c r="K443" s="36">
        <v>500559.84392969724</v>
      </c>
    </row>
    <row r="444" spans="1:11" x14ac:dyDescent="0.2">
      <c r="A444" s="2">
        <v>430</v>
      </c>
      <c r="B444" s="25">
        <f t="shared" si="49"/>
        <v>1668.6359277367328</v>
      </c>
      <c r="C444" s="32">
        <f t="shared" si="50"/>
        <v>28587182.151715335</v>
      </c>
      <c r="D444" s="32">
        <f t="shared" si="56"/>
        <v>50803.195298813283</v>
      </c>
      <c r="E444" s="33">
        <f t="shared" si="51"/>
        <v>6.6591165766842122E-3</v>
      </c>
      <c r="F444" s="34">
        <f t="shared" si="52"/>
        <v>0.1</v>
      </c>
      <c r="G444" s="29">
        <v>0</v>
      </c>
      <c r="H444" s="35">
        <f t="shared" si="53"/>
        <v>112.04654702140144</v>
      </c>
      <c r="I444" s="32">
        <f t="shared" si="54"/>
        <v>3424.6663996474058</v>
      </c>
      <c r="J444" s="36">
        <f t="shared" si="55"/>
        <v>14755553.128898021</v>
      </c>
      <c r="K444" s="36">
        <v>500883.99640219618</v>
      </c>
    </row>
    <row r="445" spans="1:11" x14ac:dyDescent="0.2">
      <c r="A445" s="2">
        <v>431</v>
      </c>
      <c r="B445" s="25">
        <f t="shared" si="49"/>
        <v>1667.7123627660048</v>
      </c>
      <c r="C445" s="32">
        <f t="shared" si="50"/>
        <v>28637957.195526626</v>
      </c>
      <c r="D445" s="32">
        <f t="shared" si="56"/>
        <v>50775.043811291456</v>
      </c>
      <c r="E445" s="33">
        <f t="shared" si="51"/>
        <v>6.6436588550248896E-3</v>
      </c>
      <c r="F445" s="34">
        <f t="shared" si="52"/>
        <v>0.1</v>
      </c>
      <c r="G445" s="29">
        <v>0</v>
      </c>
      <c r="H445" s="35">
        <f t="shared" si="53"/>
        <v>111.11670551684641</v>
      </c>
      <c r="I445" s="32">
        <f t="shared" si="54"/>
        <v>3396.2460953872419</v>
      </c>
      <c r="J445" s="36">
        <f t="shared" si="55"/>
        <v>14758949.374993408</v>
      </c>
      <c r="K445" s="36">
        <v>501206.53215749376</v>
      </c>
    </row>
    <row r="446" spans="1:11" x14ac:dyDescent="0.2">
      <c r="A446" s="2">
        <v>432</v>
      </c>
      <c r="B446" s="25">
        <f t="shared" si="49"/>
        <v>1666.7914460949562</v>
      </c>
      <c r="C446" s="32">
        <f t="shared" si="50"/>
        <v>28688704.168667872</v>
      </c>
      <c r="D446" s="32">
        <f t="shared" si="56"/>
        <v>50746.973141245544</v>
      </c>
      <c r="E446" s="33">
        <f t="shared" si="51"/>
        <v>6.6282727308246379E-3</v>
      </c>
      <c r="F446" s="34">
        <f t="shared" si="52"/>
        <v>0.1</v>
      </c>
      <c r="G446" s="29">
        <v>0</v>
      </c>
      <c r="H446" s="35">
        <f t="shared" si="53"/>
        <v>110.19458049482991</v>
      </c>
      <c r="I446" s="32">
        <f t="shared" si="54"/>
        <v>3368.0616429152728</v>
      </c>
      <c r="J446" s="36">
        <f t="shared" si="55"/>
        <v>14762317.436636323</v>
      </c>
      <c r="K446" s="36">
        <v>501527.45925900067</v>
      </c>
    </row>
    <row r="447" spans="1:11" x14ac:dyDescent="0.2">
      <c r="A447" s="2">
        <v>433</v>
      </c>
      <c r="B447" s="25">
        <f t="shared" si="49"/>
        <v>1665.8731640298206</v>
      </c>
      <c r="C447" s="32">
        <f t="shared" si="50"/>
        <v>28739423.15153794</v>
      </c>
      <c r="D447" s="32">
        <f t="shared" si="56"/>
        <v>50718.982870068401</v>
      </c>
      <c r="E447" s="33">
        <f t="shared" si="51"/>
        <v>6.6129577077887018E-3</v>
      </c>
      <c r="F447" s="34">
        <f t="shared" si="52"/>
        <v>0.1</v>
      </c>
      <c r="G447" s="29">
        <v>0</v>
      </c>
      <c r="H447" s="35">
        <f t="shared" si="53"/>
        <v>109.28010791852148</v>
      </c>
      <c r="I447" s="32">
        <f t="shared" si="54"/>
        <v>3340.1110849665288</v>
      </c>
      <c r="J447" s="36">
        <f t="shared" si="55"/>
        <v>14765657.547721289</v>
      </c>
      <c r="K447" s="36">
        <v>501846.78572991118</v>
      </c>
    </row>
    <row r="448" spans="1:11" x14ac:dyDescent="0.2">
      <c r="A448" s="2">
        <v>434</v>
      </c>
      <c r="B448" s="25">
        <f t="shared" si="49"/>
        <v>1664.9575029790353</v>
      </c>
      <c r="C448" s="32">
        <f t="shared" si="50"/>
        <v>28790114.224120531</v>
      </c>
      <c r="D448" s="32">
        <f t="shared" si="56"/>
        <v>50691.072582591325</v>
      </c>
      <c r="E448" s="33">
        <f t="shared" si="51"/>
        <v>6.5977132941956486E-3</v>
      </c>
      <c r="F448" s="34">
        <f t="shared" si="52"/>
        <v>0.1</v>
      </c>
      <c r="G448" s="29">
        <v>0</v>
      </c>
      <c r="H448" s="35">
        <f t="shared" si="53"/>
        <v>108.37322428251362</v>
      </c>
      <c r="I448" s="32">
        <f t="shared" si="54"/>
        <v>3312.3924805187162</v>
      </c>
      <c r="J448" s="36">
        <f t="shared" si="55"/>
        <v>14768969.940201808</v>
      </c>
      <c r="K448" s="36">
        <v>502164.51955340372</v>
      </c>
    </row>
    <row r="449" spans="1:11" x14ac:dyDescent="0.2">
      <c r="A449" s="2">
        <v>435</v>
      </c>
      <c r="B449" s="25">
        <f t="shared" si="49"/>
        <v>1664.0444494522426</v>
      </c>
      <c r="C449" s="32">
        <f t="shared" si="50"/>
        <v>28840777.465987217</v>
      </c>
      <c r="D449" s="32">
        <f t="shared" si="56"/>
        <v>50663.24186668545</v>
      </c>
      <c r="E449" s="33">
        <f t="shared" si="51"/>
        <v>6.5825390028679941E-3</v>
      </c>
      <c r="F449" s="34">
        <f t="shared" si="52"/>
        <v>0.1</v>
      </c>
      <c r="G449" s="29">
        <v>0</v>
      </c>
      <c r="H449" s="35">
        <f t="shared" si="53"/>
        <v>107.47386660841158</v>
      </c>
      <c r="I449" s="32">
        <f t="shared" si="54"/>
        <v>3284.9039046576822</v>
      </c>
      <c r="J449" s="36">
        <f t="shared" si="55"/>
        <v>14772254.844106466</v>
      </c>
      <c r="K449" s="36">
        <v>502480.6686728404</v>
      </c>
    </row>
    <row r="450" spans="1:11" x14ac:dyDescent="0.2">
      <c r="A450" s="2">
        <v>436</v>
      </c>
      <c r="B450" s="25">
        <f t="shared" si="49"/>
        <v>1663.1339900593093</v>
      </c>
      <c r="C450" s="32">
        <f t="shared" si="50"/>
        <v>28891412.956300516</v>
      </c>
      <c r="D450" s="32">
        <f t="shared" si="56"/>
        <v>50635.490313299</v>
      </c>
      <c r="E450" s="33">
        <f t="shared" si="51"/>
        <v>6.5674343510748277E-3</v>
      </c>
      <c r="F450" s="34">
        <f t="shared" si="52"/>
        <v>0.1</v>
      </c>
      <c r="G450" s="29">
        <v>0</v>
      </c>
      <c r="H450" s="35">
        <f t="shared" si="53"/>
        <v>106.58197244045989</v>
      </c>
      <c r="I450" s="32">
        <f t="shared" si="54"/>
        <v>3257.6434484435495</v>
      </c>
      <c r="J450" s="36">
        <f t="shared" si="55"/>
        <v>14775512.48755491</v>
      </c>
      <c r="K450" s="36">
        <v>502795.24099196569</v>
      </c>
    </row>
    <row r="451" spans="1:11" x14ac:dyDescent="0.2">
      <c r="A451" s="2">
        <v>437</v>
      </c>
      <c r="B451" s="25">
        <f t="shared" si="49"/>
        <v>1662.2261115093529</v>
      </c>
      <c r="C451" s="32">
        <f t="shared" si="50"/>
        <v>28942020.773816895</v>
      </c>
      <c r="D451" s="32">
        <f t="shared" si="56"/>
        <v>50607.817516379058</v>
      </c>
      <c r="E451" s="33">
        <f t="shared" si="51"/>
        <v>6.5523988605170978E-3</v>
      </c>
      <c r="F451" s="34">
        <f t="shared" si="52"/>
        <v>0.1</v>
      </c>
      <c r="G451" s="29">
        <v>0</v>
      </c>
      <c r="H451" s="35">
        <f t="shared" si="53"/>
        <v>105.69747984120512</v>
      </c>
      <c r="I451" s="32">
        <f t="shared" si="54"/>
        <v>3230.6092187780478</v>
      </c>
      <c r="J451" s="36">
        <f t="shared" si="55"/>
        <v>14778743.096773688</v>
      </c>
      <c r="K451" s="36">
        <v>503108.24437510391</v>
      </c>
    </row>
    <row r="452" spans="1:11" x14ac:dyDescent="0.2">
      <c r="A452" s="2">
        <v>438</v>
      </c>
      <c r="B452" s="25">
        <f t="shared" si="49"/>
        <v>1661.3208006097793</v>
      </c>
      <c r="C452" s="32">
        <f t="shared" si="50"/>
        <v>28992600.996889573</v>
      </c>
      <c r="D452" s="32">
        <f t="shared" si="56"/>
        <v>50580.223072677851</v>
      </c>
      <c r="E452" s="33">
        <f t="shared" si="51"/>
        <v>6.5374320572742384E-3</v>
      </c>
      <c r="F452" s="34">
        <f t="shared" si="52"/>
        <v>0.1</v>
      </c>
      <c r="G452" s="29">
        <v>0</v>
      </c>
      <c r="H452" s="35">
        <f t="shared" si="53"/>
        <v>104.82032738719465</v>
      </c>
      <c r="I452" s="32">
        <f t="shared" si="54"/>
        <v>3203.7993382732443</v>
      </c>
      <c r="J452" s="36">
        <f t="shared" si="55"/>
        <v>14781946.896111961</v>
      </c>
      <c r="K452" s="36">
        <v>503419.68664735596</v>
      </c>
    </row>
    <row r="453" spans="1:11" x14ac:dyDescent="0.2">
      <c r="A453" s="2">
        <v>439</v>
      </c>
      <c r="B453" s="25">
        <f t="shared" si="49"/>
        <v>1660.4180442653362</v>
      </c>
      <c r="C453" s="32">
        <f t="shared" si="50"/>
        <v>29043153.703472037</v>
      </c>
      <c r="D453" s="32">
        <f t="shared" si="56"/>
        <v>50552.706582464278</v>
      </c>
      <c r="E453" s="33">
        <f t="shared" si="51"/>
        <v>6.5225334717334601E-3</v>
      </c>
      <c r="F453" s="34">
        <f t="shared" si="52"/>
        <v>0.1</v>
      </c>
      <c r="G453" s="29">
        <v>0</v>
      </c>
      <c r="H453" s="35">
        <f t="shared" si="53"/>
        <v>103.9504541647111</v>
      </c>
      <c r="I453" s="32">
        <f t="shared" si="54"/>
        <v>3177.2119451211597</v>
      </c>
      <c r="J453" s="36">
        <f t="shared" si="55"/>
        <v>14785124.108057082</v>
      </c>
      <c r="K453" s="36">
        <v>503729.57559479488</v>
      </c>
    </row>
    <row r="454" spans="1:11" x14ac:dyDescent="0.2">
      <c r="A454" s="2">
        <v>440</v>
      </c>
      <c r="B454" s="25">
        <f t="shared" si="49"/>
        <v>1659.5178294771747</v>
      </c>
      <c r="C454" s="32">
        <f t="shared" si="50"/>
        <v>29093678.971120413</v>
      </c>
      <c r="D454" s="32">
        <f t="shared" si="56"/>
        <v>50525.267648376524</v>
      </c>
      <c r="E454" s="33">
        <f t="shared" si="51"/>
        <v>6.5077026385523774E-3</v>
      </c>
      <c r="F454" s="34">
        <f t="shared" si="52"/>
        <v>0.1</v>
      </c>
      <c r="G454" s="29">
        <v>0</v>
      </c>
      <c r="H454" s="35">
        <f t="shared" si="53"/>
        <v>103.08779976554223</v>
      </c>
      <c r="I454" s="32">
        <f t="shared" si="54"/>
        <v>3150.8451929643156</v>
      </c>
      <c r="J454" s="36">
        <f t="shared" si="55"/>
        <v>14788274.953250047</v>
      </c>
      <c r="K454" s="36">
        <v>504037.91896466049</v>
      </c>
    </row>
    <row r="455" spans="1:11" x14ac:dyDescent="0.2">
      <c r="A455" s="2">
        <v>441</v>
      </c>
      <c r="B455" s="25">
        <f t="shared" si="49"/>
        <v>1658.6201433419205</v>
      </c>
      <c r="C455" s="32">
        <f t="shared" si="50"/>
        <v>29144176.876996733</v>
      </c>
      <c r="D455" s="32">
        <f t="shared" si="56"/>
        <v>50497.905876319855</v>
      </c>
      <c r="E455" s="33">
        <f t="shared" si="51"/>
        <v>6.4929390966282944E-3</v>
      </c>
      <c r="F455" s="34">
        <f t="shared" si="52"/>
        <v>0.1</v>
      </c>
      <c r="G455" s="29">
        <v>0</v>
      </c>
      <c r="H455" s="35">
        <f t="shared" si="53"/>
        <v>102.23230428278585</v>
      </c>
      <c r="I455" s="32">
        <f t="shared" si="54"/>
        <v>3124.6972507676846</v>
      </c>
      <c r="J455" s="36">
        <f t="shared" si="55"/>
        <v>14791399.650500815</v>
      </c>
      <c r="K455" s="36">
        <v>504344.72446555312</v>
      </c>
    </row>
    <row r="456" spans="1:11" x14ac:dyDescent="0.2">
      <c r="A456" s="2">
        <v>442</v>
      </c>
      <c r="B456" s="25">
        <f t="shared" si="49"/>
        <v>1657.7249730507617</v>
      </c>
      <c r="C456" s="32">
        <f t="shared" si="50"/>
        <v>29194647.497871596</v>
      </c>
      <c r="D456" s="32">
        <f t="shared" si="56"/>
        <v>50470.620874863118</v>
      </c>
      <c r="E456" s="33">
        <f t="shared" si="51"/>
        <v>6.4782423890075115E-3</v>
      </c>
      <c r="F456" s="34">
        <f t="shared" si="52"/>
        <v>0.1</v>
      </c>
      <c r="G456" s="29">
        <v>0</v>
      </c>
      <c r="H456" s="35">
        <f t="shared" si="53"/>
        <v>101.38390830668962</v>
      </c>
      <c r="I456" s="32">
        <f t="shared" si="54"/>
        <v>3098.7663026914724</v>
      </c>
      <c r="J456" s="36">
        <f t="shared" si="55"/>
        <v>14794498.416803507</v>
      </c>
      <c r="K456" s="36">
        <v>504649.99976762623</v>
      </c>
    </row>
    <row r="457" spans="1:11" x14ac:dyDescent="0.2">
      <c r="A457" s="2">
        <v>443</v>
      </c>
      <c r="B457" s="25">
        <f t="shared" si="49"/>
        <v>1656.8323058885403</v>
      </c>
      <c r="C457" s="32">
        <f t="shared" si="50"/>
        <v>29245090.910127416</v>
      </c>
      <c r="D457" s="32">
        <f t="shared" si="56"/>
        <v>50443.412255819887</v>
      </c>
      <c r="E457" s="33">
        <f t="shared" si="51"/>
        <v>6.4636120628892724E-3</v>
      </c>
      <c r="F457" s="34">
        <f t="shared" si="52"/>
        <v>0.1</v>
      </c>
      <c r="G457" s="29">
        <v>0</v>
      </c>
      <c r="H457" s="35">
        <f t="shared" si="53"/>
        <v>100.54255292052537</v>
      </c>
      <c r="I457" s="32">
        <f t="shared" si="54"/>
        <v>3073.0505479649328</v>
      </c>
      <c r="J457" s="36">
        <f t="shared" si="55"/>
        <v>14797571.467351472</v>
      </c>
      <c r="K457" s="36">
        <v>504953.75250277831</v>
      </c>
    </row>
    <row r="458" spans="1:11" x14ac:dyDescent="0.2">
      <c r="A458" s="2">
        <v>444</v>
      </c>
      <c r="B458" s="25">
        <f t="shared" si="49"/>
        <v>1655.94212923286</v>
      </c>
      <c r="C458" s="32">
        <f t="shared" si="50"/>
        <v>29295507.189760849</v>
      </c>
      <c r="D458" s="32">
        <f t="shared" si="56"/>
        <v>50416.279633432627</v>
      </c>
      <c r="E458" s="33">
        <f t="shared" si="51"/>
        <v>6.4490476695404034E-3</v>
      </c>
      <c r="F458" s="34">
        <f t="shared" si="52"/>
        <v>0.1</v>
      </c>
      <c r="G458" s="29">
        <v>0</v>
      </c>
      <c r="H458" s="35">
        <f t="shared" si="53"/>
        <v>99.708179696497595</v>
      </c>
      <c r="I458" s="32">
        <f t="shared" si="54"/>
        <v>3047.548200761436</v>
      </c>
      <c r="J458" s="36">
        <f t="shared" si="55"/>
        <v>14800619.015552234</v>
      </c>
      <c r="K458" s="36">
        <v>505255.99026484351</v>
      </c>
    </row>
    <row r="459" spans="1:11" x14ac:dyDescent="0.2">
      <c r="A459" s="2">
        <v>445</v>
      </c>
      <c r="B459" s="25">
        <f t="shared" si="49"/>
        <v>1655.0544305532032</v>
      </c>
      <c r="C459" s="32">
        <f t="shared" si="50"/>
        <v>29345896.412385631</v>
      </c>
      <c r="D459" s="32">
        <f t="shared" si="56"/>
        <v>50389.222624782473</v>
      </c>
      <c r="E459" s="33">
        <f t="shared" si="51"/>
        <v>6.4345487642566059E-3</v>
      </c>
      <c r="F459" s="34">
        <f t="shared" si="52"/>
        <v>0.1</v>
      </c>
      <c r="G459" s="29">
        <v>0</v>
      </c>
      <c r="H459" s="35">
        <f t="shared" si="53"/>
        <v>98.880730691685997</v>
      </c>
      <c r="I459" s="32">
        <f t="shared" si="54"/>
        <v>3022.2574900743612</v>
      </c>
      <c r="J459" s="36">
        <f t="shared" si="55"/>
        <v>14803641.273042308</v>
      </c>
      <c r="K459" s="36">
        <v>505556.72060978168</v>
      </c>
    </row>
    <row r="460" spans="1:11" x14ac:dyDescent="0.2">
      <c r="A460" s="2">
        <v>446</v>
      </c>
      <c r="B460" s="25">
        <f t="shared" si="49"/>
        <v>1654.1691974100561</v>
      </c>
      <c r="C460" s="32">
        <f t="shared" si="50"/>
        <v>29396258.653235666</v>
      </c>
      <c r="D460" s="32">
        <f t="shared" si="56"/>
        <v>50362.240850035101</v>
      </c>
      <c r="E460" s="33">
        <f t="shared" si="51"/>
        <v>6.4201149063410796E-3</v>
      </c>
      <c r="F460" s="34">
        <f t="shared" si="52"/>
        <v>0.1</v>
      </c>
      <c r="G460" s="29">
        <v>0</v>
      </c>
      <c r="H460" s="35">
        <f t="shared" si="53"/>
        <v>98.060148444021578</v>
      </c>
      <c r="I460" s="32">
        <f t="shared" si="54"/>
        <v>2997.176659594289</v>
      </c>
      <c r="J460" s="36">
        <f t="shared" si="55"/>
        <v>14806638.449701902</v>
      </c>
      <c r="K460" s="36">
        <v>505855.95105586707</v>
      </c>
    </row>
    <row r="461" spans="1:11" x14ac:dyDescent="0.2">
      <c r="A461" s="2">
        <v>447</v>
      </c>
      <c r="B461" s="25">
        <f t="shared" si="49"/>
        <v>1653.2864174540452</v>
      </c>
      <c r="C461" s="32">
        <f t="shared" si="50"/>
        <v>29446593.987167526</v>
      </c>
      <c r="D461" s="32">
        <f t="shared" si="56"/>
        <v>50335.333931859583</v>
      </c>
      <c r="E461" s="33">
        <f t="shared" si="51"/>
        <v>6.4057456590351641E-3</v>
      </c>
      <c r="F461" s="34">
        <f t="shared" si="52"/>
        <v>0.1</v>
      </c>
      <c r="G461" s="29">
        <v>0</v>
      </c>
      <c r="H461" s="35">
        <f t="shared" si="53"/>
        <v>97.246375968296263</v>
      </c>
      <c r="I461" s="32">
        <f t="shared" si="54"/>
        <v>2972.303967586714</v>
      </c>
      <c r="J461" s="36">
        <f t="shared" si="55"/>
        <v>14809610.753669487</v>
      </c>
      <c r="K461" s="36">
        <v>506153.68908387644</v>
      </c>
    </row>
    <row r="462" spans="1:11" x14ac:dyDescent="0.2">
      <c r="A462" s="2">
        <v>448</v>
      </c>
      <c r="B462" s="25">
        <f t="shared" si="49"/>
        <v>1652.4060784250864</v>
      </c>
      <c r="C462" s="32">
        <f t="shared" si="50"/>
        <v>29496902.488663364</v>
      </c>
      <c r="D462" s="32">
        <f t="shared" si="56"/>
        <v>50308.501495838165</v>
      </c>
      <c r="E462" s="33">
        <f t="shared" si="51"/>
        <v>6.3914405894756289E-3</v>
      </c>
      <c r="F462" s="34">
        <f t="shared" si="52"/>
        <v>0.1</v>
      </c>
      <c r="G462" s="29">
        <v>0</v>
      </c>
      <c r="H462" s="35">
        <f t="shared" si="53"/>
        <v>96.439356752205526</v>
      </c>
      <c r="I462" s="32">
        <f t="shared" si="54"/>
        <v>2947.6376867714162</v>
      </c>
      <c r="J462" s="36">
        <f t="shared" si="55"/>
        <v>14812558.39135626</v>
      </c>
      <c r="K462" s="36">
        <v>506449.942137276</v>
      </c>
    </row>
    <row r="463" spans="1:11" x14ac:dyDescent="0.2">
      <c r="A463" s="2">
        <v>449</v>
      </c>
      <c r="B463" s="25">
        <f t="shared" si="49"/>
        <v>1651.5281681515401</v>
      </c>
      <c r="C463" s="32">
        <f t="shared" si="50"/>
        <v>29547184.231833443</v>
      </c>
      <c r="D463" s="32">
        <f t="shared" si="56"/>
        <v>50281.743170078844</v>
      </c>
      <c r="E463" s="33">
        <f t="shared" si="51"/>
        <v>6.3771992686679716E-3</v>
      </c>
      <c r="F463" s="34">
        <f t="shared" si="52"/>
        <v>0.1</v>
      </c>
      <c r="G463" s="29">
        <v>0</v>
      </c>
      <c r="H463" s="35">
        <f t="shared" si="53"/>
        <v>95.639034752423925</v>
      </c>
      <c r="I463" s="32">
        <f t="shared" si="54"/>
        <v>2923.1761042023004</v>
      </c>
      <c r="J463" s="36">
        <f t="shared" si="55"/>
        <v>14815481.567460462</v>
      </c>
      <c r="K463" s="36">
        <v>506744.71762240748</v>
      </c>
    </row>
    <row r="464" spans="1:11" x14ac:dyDescent="0.2">
      <c r="A464" s="2">
        <v>450</v>
      </c>
      <c r="B464" s="25">
        <f t="shared" ref="B464:B518" si="57">$C$4*(1+($C$6*($C$5/12)*A464))^(-1/$C$6)</f>
        <v>1650.6526745493786</v>
      </c>
      <c r="C464" s="32">
        <f t="shared" ref="C464:C518" si="58">(($C$4^$C$6)/((1-$C$6)*($C$5/12)))*(($C$4^(1-$C$6))-(B464^(1-$C$6)))*30.4375</f>
        <v>29597439.290418718</v>
      </c>
      <c r="D464" s="32">
        <f t="shared" si="56"/>
        <v>50255.058585274965</v>
      </c>
      <c r="E464" s="33">
        <f t="shared" ref="E464:E518" si="59">-LN(B464/B463)*12</f>
        <v>6.3630212714237255E-3</v>
      </c>
      <c r="F464" s="34">
        <f t="shared" ref="F464:F518" si="60">IF(E464&gt;0.1,E464,0.1)</f>
        <v>0.1</v>
      </c>
      <c r="G464" s="29">
        <v>0</v>
      </c>
      <c r="H464" s="35">
        <f t="shared" ref="H464:H518" si="61">H463*EXP(-F464/12)</f>
        <v>94.845354390713183</v>
      </c>
      <c r="I464" s="32">
        <f t="shared" ref="I464:I518" si="62">IF(G464=0,((H463-H464)/(F464/12)*30.4375),D464)</f>
        <v>2898.9175211484835</v>
      </c>
      <c r="J464" s="36">
        <f t="shared" ref="J464:J518" si="63">I464+J463</f>
        <v>14818380.484981611</v>
      </c>
      <c r="K464" s="36">
        <v>507038.02290867339</v>
      </c>
    </row>
    <row r="465" spans="1:11" x14ac:dyDescent="0.2">
      <c r="A465" s="2">
        <v>451</v>
      </c>
      <c r="B465" s="25">
        <f t="shared" si="57"/>
        <v>1649.7795856213634</v>
      </c>
      <c r="C465" s="32">
        <f t="shared" si="58"/>
        <v>29647667.73779396</v>
      </c>
      <c r="D465" s="32">
        <f t="shared" ref="D465:D518" si="64">C465-C464</f>
        <v>50228.447375241667</v>
      </c>
      <c r="E465" s="33">
        <f t="shared" si="59"/>
        <v>6.3489061763297473E-3</v>
      </c>
      <c r="F465" s="34">
        <f t="shared" si="60"/>
        <v>0.1</v>
      </c>
      <c r="G465" s="29">
        <v>0</v>
      </c>
      <c r="H465" s="35">
        <f t="shared" si="61"/>
        <v>94.058260550062556</v>
      </c>
      <c r="I465" s="32">
        <f t="shared" si="62"/>
        <v>2874.8602529764148</v>
      </c>
      <c r="J465" s="36">
        <f t="shared" si="63"/>
        <v>14821255.345234588</v>
      </c>
      <c r="K465" s="36">
        <v>507329.86532872112</v>
      </c>
    </row>
    <row r="466" spans="1:11" x14ac:dyDescent="0.2">
      <c r="A466" s="2">
        <v>452</v>
      </c>
      <c r="B466" s="25">
        <f t="shared" si="57"/>
        <v>1648.908889456231</v>
      </c>
      <c r="C466" s="32">
        <f t="shared" si="58"/>
        <v>29697869.646970026</v>
      </c>
      <c r="D466" s="32">
        <f t="shared" si="64"/>
        <v>50201.909176066518</v>
      </c>
      <c r="E466" s="33">
        <f t="shared" si="59"/>
        <v>6.3348535656988633E-3</v>
      </c>
      <c r="F466" s="34">
        <f t="shared" si="60"/>
        <v>0.1</v>
      </c>
      <c r="G466" s="29">
        <v>0</v>
      </c>
      <c r="H466" s="35">
        <f t="shared" si="61"/>
        <v>93.277698570861233</v>
      </c>
      <c r="I466" s="32">
        <f t="shared" si="62"/>
        <v>2851.0026290328328</v>
      </c>
      <c r="J466" s="36">
        <f t="shared" si="63"/>
        <v>14824106.34786362</v>
      </c>
      <c r="K466" s="36">
        <v>507620.25217862643</v>
      </c>
    </row>
    <row r="467" spans="1:11" x14ac:dyDescent="0.2">
      <c r="A467" s="2">
        <v>453</v>
      </c>
      <c r="B467" s="25">
        <f t="shared" si="57"/>
        <v>1648.0405742278858</v>
      </c>
      <c r="C467" s="32">
        <f t="shared" si="58"/>
        <v>29748045.090596244</v>
      </c>
      <c r="D467" s="32">
        <f t="shared" si="64"/>
        <v>50175.443626217544</v>
      </c>
      <c r="E467" s="33">
        <f t="shared" si="59"/>
        <v>6.3208630255538207E-3</v>
      </c>
      <c r="F467" s="34">
        <f t="shared" si="60"/>
        <v>0.1</v>
      </c>
      <c r="G467" s="29">
        <v>0</v>
      </c>
      <c r="H467" s="35">
        <f t="shared" si="61"/>
        <v>92.503614247102519</v>
      </c>
      <c r="I467" s="32">
        <f t="shared" si="62"/>
        <v>2827.3429925287037</v>
      </c>
      <c r="J467" s="36">
        <f t="shared" si="63"/>
        <v>14826933.690856149</v>
      </c>
      <c r="K467" s="36">
        <v>507909.19071807567</v>
      </c>
    </row>
    <row r="468" spans="1:11" x14ac:dyDescent="0.2">
      <c r="A468" s="2">
        <v>454</v>
      </c>
      <c r="B468" s="25">
        <f t="shared" si="57"/>
        <v>1647.1746281946084</v>
      </c>
      <c r="C468" s="32">
        <f t="shared" si="58"/>
        <v>29798194.140963532</v>
      </c>
      <c r="D468" s="32">
        <f t="shared" si="64"/>
        <v>50149.050367288291</v>
      </c>
      <c r="E468" s="33">
        <f t="shared" si="59"/>
        <v>6.3069341455406058E-3</v>
      </c>
      <c r="F468" s="34">
        <f t="shared" si="60"/>
        <v>0.1</v>
      </c>
      <c r="G468" s="29">
        <v>0</v>
      </c>
      <c r="H468" s="35">
        <f t="shared" si="61"/>
        <v>91.735953822619507</v>
      </c>
      <c r="I468" s="32">
        <f t="shared" si="62"/>
        <v>2803.8797004242001</v>
      </c>
      <c r="J468" s="36">
        <f t="shared" si="63"/>
        <v>14829737.570556574</v>
      </c>
      <c r="K468" s="36">
        <v>508196.68817054736</v>
      </c>
    </row>
    <row r="469" spans="1:11" x14ac:dyDescent="0.2">
      <c r="A469" s="2">
        <v>455</v>
      </c>
      <c r="B469" s="25">
        <f t="shared" si="57"/>
        <v>1646.3110396982677</v>
      </c>
      <c r="C469" s="32">
        <f t="shared" si="58"/>
        <v>29848316.870006699</v>
      </c>
      <c r="D469" s="32">
        <f t="shared" si="64"/>
        <v>50122.729043167084</v>
      </c>
      <c r="E469" s="33">
        <f t="shared" si="59"/>
        <v>6.2930665189270705E-3</v>
      </c>
      <c r="F469" s="34">
        <f t="shared" si="60"/>
        <v>0.1</v>
      </c>
      <c r="G469" s="29">
        <v>0</v>
      </c>
      <c r="H469" s="35">
        <f t="shared" si="61"/>
        <v>90.974663987352002</v>
      </c>
      <c r="I469" s="32">
        <f t="shared" si="62"/>
        <v>2780.6111233145607</v>
      </c>
      <c r="J469" s="36">
        <f t="shared" si="63"/>
        <v>14832518.181679888</v>
      </c>
      <c r="K469" s="36">
        <v>508482.75172349281</v>
      </c>
    </row>
    <row r="470" spans="1:11" x14ac:dyDescent="0.2">
      <c r="A470" s="2">
        <v>456</v>
      </c>
      <c r="B470" s="25">
        <f t="shared" si="57"/>
        <v>1645.4497971635428</v>
      </c>
      <c r="C470" s="32">
        <f t="shared" si="58"/>
        <v>29898413.34930684</v>
      </c>
      <c r="D470" s="32">
        <f t="shared" si="64"/>
        <v>50096.479300141335</v>
      </c>
      <c r="E470" s="33">
        <f t="shared" si="59"/>
        <v>6.2792597425575664E-3</v>
      </c>
      <c r="F470" s="34">
        <f t="shared" si="60"/>
        <v>0.1</v>
      </c>
      <c r="G470" s="29">
        <v>0</v>
      </c>
      <c r="H470" s="35">
        <f t="shared" si="61"/>
        <v>90.219691873644379</v>
      </c>
      <c r="I470" s="32">
        <f t="shared" si="62"/>
        <v>2757.5356453170939</v>
      </c>
      <c r="J470" s="36">
        <f t="shared" si="63"/>
        <v>14835275.717325205</v>
      </c>
      <c r="K470" s="36">
        <v>508767.3885285157</v>
      </c>
    </row>
    <row r="471" spans="1:11" x14ac:dyDescent="0.2">
      <c r="A471" s="2">
        <v>457</v>
      </c>
      <c r="B471" s="25">
        <f t="shared" si="57"/>
        <v>1644.5908890971582</v>
      </c>
      <c r="C471" s="32">
        <f t="shared" si="58"/>
        <v>29948483.650094125</v>
      </c>
      <c r="D471" s="32">
        <f t="shared" si="64"/>
        <v>50070.30078728497</v>
      </c>
      <c r="E471" s="33">
        <f t="shared" si="59"/>
        <v>6.2655134167849203E-3</v>
      </c>
      <c r="F471" s="34">
        <f t="shared" si="60"/>
        <v>0.1</v>
      </c>
      <c r="G471" s="29">
        <v>0</v>
      </c>
      <c r="H471" s="35">
        <f t="shared" si="61"/>
        <v>89.470985052574221</v>
      </c>
      <c r="I471" s="32">
        <f t="shared" si="62"/>
        <v>2734.6516639587521</v>
      </c>
      <c r="J471" s="36">
        <f t="shared" si="63"/>
        <v>14838010.368989164</v>
      </c>
      <c r="K471" s="36">
        <v>509050.60570155102</v>
      </c>
    </row>
    <row r="472" spans="1:11" x14ac:dyDescent="0.2">
      <c r="A472" s="2">
        <v>458</v>
      </c>
      <c r="B472" s="25">
        <f t="shared" si="57"/>
        <v>1643.7343040871206</v>
      </c>
      <c r="C472" s="32">
        <f t="shared" si="58"/>
        <v>29998527.843249913</v>
      </c>
      <c r="D472" s="32">
        <f t="shared" si="64"/>
        <v>50044.193155787885</v>
      </c>
      <c r="E472" s="33">
        <f t="shared" si="59"/>
        <v>6.2518271454757354E-3</v>
      </c>
      <c r="F472" s="34">
        <f t="shared" si="60"/>
        <v>0.1</v>
      </c>
      <c r="G472" s="29">
        <v>0</v>
      </c>
      <c r="H472" s="35">
        <f t="shared" si="61"/>
        <v>88.728491530311402</v>
      </c>
      <c r="I472" s="32">
        <f t="shared" si="62"/>
        <v>2711.9575900649475</v>
      </c>
      <c r="J472" s="36">
        <f t="shared" si="63"/>
        <v>14840722.326579228</v>
      </c>
      <c r="K472" s="36">
        <v>509332.41032304283</v>
      </c>
    </row>
    <row r="473" spans="1:11" x14ac:dyDescent="0.2">
      <c r="A473" s="2">
        <v>459</v>
      </c>
      <c r="B473" s="25">
        <f t="shared" si="57"/>
        <v>1642.8800308019693</v>
      </c>
      <c r="C473" s="32">
        <f t="shared" si="58"/>
        <v>30048545.999309767</v>
      </c>
      <c r="D473" s="32">
        <f t="shared" si="64"/>
        <v>50018.156059853733</v>
      </c>
      <c r="E473" s="33">
        <f t="shared" si="59"/>
        <v>6.2382005359463595E-3</v>
      </c>
      <c r="F473" s="34">
        <f t="shared" si="60"/>
        <v>0.1</v>
      </c>
      <c r="G473" s="29">
        <v>0</v>
      </c>
      <c r="H473" s="35">
        <f t="shared" si="61"/>
        <v>87.992159744507376</v>
      </c>
      <c r="I473" s="32">
        <f t="shared" si="62"/>
        <v>2689.4518476492053</v>
      </c>
      <c r="J473" s="36">
        <f t="shared" si="63"/>
        <v>14843411.778426878</v>
      </c>
      <c r="K473" s="36">
        <v>509612.80943812133</v>
      </c>
    </row>
    <row r="474" spans="1:11" x14ac:dyDescent="0.2">
      <c r="A474" s="2">
        <v>460</v>
      </c>
      <c r="B474" s="25">
        <f t="shared" si="57"/>
        <v>1642.0280579900366</v>
      </c>
      <c r="C474" s="32">
        <f t="shared" si="58"/>
        <v>30098538.188465204</v>
      </c>
      <c r="D474" s="32">
        <f t="shared" si="64"/>
        <v>49992.189155437052</v>
      </c>
      <c r="E474" s="33">
        <f t="shared" si="59"/>
        <v>6.224633198910862E-3</v>
      </c>
      <c r="F474" s="34">
        <f t="shared" si="60"/>
        <v>0.1</v>
      </c>
      <c r="G474" s="29">
        <v>0</v>
      </c>
      <c r="H474" s="35">
        <f t="shared" si="61"/>
        <v>87.261938560714427</v>
      </c>
      <c r="I474" s="32">
        <f t="shared" si="62"/>
        <v>2667.1328738037464</v>
      </c>
      <c r="J474" s="36">
        <f t="shared" si="63"/>
        <v>14846078.911300682</v>
      </c>
      <c r="K474" s="36">
        <v>509891.81005677907</v>
      </c>
    </row>
    <row r="475" spans="1:11" x14ac:dyDescent="0.2">
      <c r="A475" s="2">
        <v>461</v>
      </c>
      <c r="B475" s="25">
        <f t="shared" si="57"/>
        <v>1641.1783744787099</v>
      </c>
      <c r="C475" s="32">
        <f t="shared" si="58"/>
        <v>30148504.480566662</v>
      </c>
      <c r="D475" s="32">
        <f t="shared" si="64"/>
        <v>49966.292101457715</v>
      </c>
      <c r="E475" s="33">
        <f t="shared" si="59"/>
        <v>6.2111247484889984E-3</v>
      </c>
      <c r="F475" s="34">
        <f t="shared" si="60"/>
        <v>0.1</v>
      </c>
      <c r="G475" s="29">
        <v>0</v>
      </c>
      <c r="H475" s="35">
        <f t="shared" si="61"/>
        <v>86.537777268834674</v>
      </c>
      <c r="I475" s="32">
        <f t="shared" si="62"/>
        <v>2644.9991185907975</v>
      </c>
      <c r="J475" s="36">
        <f t="shared" si="63"/>
        <v>14848723.910419272</v>
      </c>
      <c r="K475" s="36">
        <v>510169.41915404599</v>
      </c>
    </row>
    <row r="476" spans="1:11" x14ac:dyDescent="0.2">
      <c r="A476" s="2">
        <v>462</v>
      </c>
      <c r="B476" s="25">
        <f t="shared" si="57"/>
        <v>1640.3309691737086</v>
      </c>
      <c r="C476" s="32">
        <f t="shared" si="58"/>
        <v>30198444.945125893</v>
      </c>
      <c r="D476" s="32">
        <f t="shared" si="64"/>
        <v>49940.464559230953</v>
      </c>
      <c r="E476" s="33">
        <f t="shared" si="59"/>
        <v>6.1976748021315177E-3</v>
      </c>
      <c r="F476" s="34">
        <f t="shared" si="60"/>
        <v>0.1</v>
      </c>
      <c r="G476" s="29">
        <v>0</v>
      </c>
      <c r="H476" s="35">
        <f t="shared" si="61"/>
        <v>85.81962557959848</v>
      </c>
      <c r="I476" s="32">
        <f t="shared" si="62"/>
        <v>2623.0490449351992</v>
      </c>
      <c r="J476" s="36">
        <f t="shared" si="63"/>
        <v>14851346.959464207</v>
      </c>
      <c r="K476" s="36">
        <v>510445.64367016399</v>
      </c>
    </row>
    <row r="477" spans="1:11" x14ac:dyDescent="0.2">
      <c r="A477" s="2">
        <v>463</v>
      </c>
      <c r="B477" s="25">
        <f t="shared" si="57"/>
        <v>1639.4858310583681</v>
      </c>
      <c r="C477" s="32">
        <f t="shared" si="58"/>
        <v>30248359.651317786</v>
      </c>
      <c r="D477" s="32">
        <f t="shared" si="64"/>
        <v>49914.706191893667</v>
      </c>
      <c r="E477" s="33">
        <f t="shared" si="59"/>
        <v>6.1842829805801485E-3</v>
      </c>
      <c r="F477" s="34">
        <f t="shared" si="60"/>
        <v>0.1</v>
      </c>
      <c r="G477" s="29">
        <v>0</v>
      </c>
      <c r="H477" s="35">
        <f t="shared" si="61"/>
        <v>85.107433621072161</v>
      </c>
      <c r="I477" s="32">
        <f t="shared" si="62"/>
        <v>2601.2811285173784</v>
      </c>
      <c r="J477" s="36">
        <f t="shared" si="63"/>
        <v>14853948.240592726</v>
      </c>
      <c r="K477" s="36">
        <v>510720.49051076034</v>
      </c>
    </row>
    <row r="478" spans="1:11" x14ac:dyDescent="0.2">
      <c r="A478" s="2">
        <v>464</v>
      </c>
      <c r="B478" s="25">
        <f t="shared" si="57"/>
        <v>1638.6429491929277</v>
      </c>
      <c r="C478" s="32">
        <f t="shared" si="58"/>
        <v>30298248.667983085</v>
      </c>
      <c r="D478" s="32">
        <f t="shared" si="64"/>
        <v>49889.016665298492</v>
      </c>
      <c r="E478" s="33">
        <f t="shared" si="59"/>
        <v>6.1709489078755463E-3</v>
      </c>
      <c r="F478" s="34">
        <f t="shared" si="60"/>
        <v>0.1</v>
      </c>
      <c r="G478" s="29">
        <v>0</v>
      </c>
      <c r="H478" s="35">
        <f t="shared" si="61"/>
        <v>84.401151935194591</v>
      </c>
      <c r="I478" s="32">
        <f t="shared" si="62"/>
        <v>2579.6938576678263</v>
      </c>
      <c r="J478" s="36">
        <f t="shared" si="63"/>
        <v>14856527.934450394</v>
      </c>
      <c r="K478" s="36">
        <v>510993.96654702042</v>
      </c>
    </row>
    <row r="479" spans="1:11" x14ac:dyDescent="0.2">
      <c r="A479" s="2">
        <v>465</v>
      </c>
      <c r="B479" s="25">
        <f t="shared" si="57"/>
        <v>1637.802312713832</v>
      </c>
      <c r="C479" s="32">
        <f t="shared" si="58"/>
        <v>30348112.063631088</v>
      </c>
      <c r="D479" s="32">
        <f t="shared" si="64"/>
        <v>49863.395648002625</v>
      </c>
      <c r="E479" s="33">
        <f t="shared" si="59"/>
        <v>6.1576722112719577E-3</v>
      </c>
      <c r="F479" s="34">
        <f t="shared" si="60"/>
        <v>0.1</v>
      </c>
      <c r="G479" s="29">
        <v>0</v>
      </c>
      <c r="H479" s="35">
        <f t="shared" si="61"/>
        <v>83.700731474342646</v>
      </c>
      <c r="I479" s="32">
        <f t="shared" si="62"/>
        <v>2558.2857332617268</v>
      </c>
      <c r="J479" s="36">
        <f t="shared" si="63"/>
        <v>14859086.220183656</v>
      </c>
      <c r="K479" s="36">
        <v>511266.07861585933</v>
      </c>
    </row>
    <row r="480" spans="1:11" x14ac:dyDescent="0.2">
      <c r="A480" s="2">
        <v>466</v>
      </c>
      <c r="B480" s="25">
        <f t="shared" si="57"/>
        <v>1636.9639108330346</v>
      </c>
      <c r="C480" s="32">
        <f t="shared" si="58"/>
        <v>30397949.906441376</v>
      </c>
      <c r="D480" s="32">
        <f t="shared" si="64"/>
        <v>49837.842810288072</v>
      </c>
      <c r="E480" s="33">
        <f t="shared" si="59"/>
        <v>6.144452521246512E-3</v>
      </c>
      <c r="F480" s="34">
        <f t="shared" si="60"/>
        <v>0.1</v>
      </c>
      <c r="G480" s="29">
        <v>0</v>
      </c>
      <c r="H480" s="35">
        <f t="shared" si="61"/>
        <v>83.006123597925054</v>
      </c>
      <c r="I480" s="32">
        <f t="shared" si="62"/>
        <v>2537.0552686152555</v>
      </c>
      <c r="J480" s="36">
        <f t="shared" si="63"/>
        <v>14861623.275452271</v>
      </c>
      <c r="K480" s="36">
        <v>511536.833520093</v>
      </c>
    </row>
    <row r="481" spans="1:11" x14ac:dyDescent="0.2">
      <c r="A481" s="2">
        <v>467</v>
      </c>
      <c r="B481" s="25">
        <f t="shared" si="57"/>
        <v>1636.1277328373171</v>
      </c>
      <c r="C481" s="32">
        <f t="shared" si="58"/>
        <v>30447762.26426626</v>
      </c>
      <c r="D481" s="32">
        <f t="shared" si="64"/>
        <v>49812.357824884355</v>
      </c>
      <c r="E481" s="33">
        <f t="shared" si="59"/>
        <v>6.1312894714125434E-3</v>
      </c>
      <c r="F481" s="34">
        <f t="shared" si="60"/>
        <v>0.1</v>
      </c>
      <c r="G481" s="29">
        <v>0</v>
      </c>
      <c r="H481" s="35">
        <f t="shared" si="61"/>
        <v>82.317280069004582</v>
      </c>
      <c r="I481" s="32">
        <f t="shared" si="62"/>
        <v>2516.0009893820247</v>
      </c>
      <c r="J481" s="36">
        <f t="shared" si="63"/>
        <v>14864139.276441652</v>
      </c>
      <c r="K481" s="36">
        <v>511806.23802860809</v>
      </c>
    </row>
    <row r="482" spans="1:11" x14ac:dyDescent="0.2">
      <c r="A482" s="2">
        <v>468</v>
      </c>
      <c r="B482" s="25">
        <f t="shared" si="57"/>
        <v>1635.293768087608</v>
      </c>
      <c r="C482" s="32">
        <f t="shared" si="58"/>
        <v>30497549.204633024</v>
      </c>
      <c r="D482" s="32">
        <f t="shared" si="64"/>
        <v>49786.940366763622</v>
      </c>
      <c r="E482" s="33">
        <f t="shared" si="59"/>
        <v>6.1181826985395541E-3</v>
      </c>
      <c r="F482" s="34">
        <f t="shared" si="60"/>
        <v>0.1</v>
      </c>
      <c r="G482" s="29">
        <v>0</v>
      </c>
      <c r="H482" s="35">
        <f t="shared" si="61"/>
        <v>81.634153050948228</v>
      </c>
      <c r="I482" s="32">
        <f t="shared" si="62"/>
        <v>2495.1214334508313</v>
      </c>
      <c r="J482" s="36">
        <f t="shared" si="63"/>
        <v>14866634.397875102</v>
      </c>
      <c r="K482" s="36">
        <v>512074.29887653136</v>
      </c>
    </row>
    <row r="483" spans="1:11" x14ac:dyDescent="0.2">
      <c r="A483" s="2">
        <v>469</v>
      </c>
      <c r="B483" s="25">
        <f t="shared" si="57"/>
        <v>1634.4620060183133</v>
      </c>
      <c r="C483" s="32">
        <f t="shared" si="58"/>
        <v>30547310.794746537</v>
      </c>
      <c r="D483" s="32">
        <f t="shared" si="64"/>
        <v>49761.590113513172</v>
      </c>
      <c r="E483" s="33">
        <f t="shared" si="59"/>
        <v>6.1051318424878587E-3</v>
      </c>
      <c r="F483" s="34">
        <f t="shared" si="60"/>
        <v>0.1</v>
      </c>
      <c r="G483" s="29">
        <v>0</v>
      </c>
      <c r="H483" s="35">
        <f t="shared" si="61"/>
        <v>80.956695104105194</v>
      </c>
      <c r="I483" s="32">
        <f t="shared" si="62"/>
        <v>2474.4151508441842</v>
      </c>
      <c r="J483" s="36">
        <f t="shared" si="63"/>
        <v>14869108.813025946</v>
      </c>
      <c r="K483" s="36">
        <v>512341.02276539803</v>
      </c>
    </row>
    <row r="484" spans="1:11" x14ac:dyDescent="0.2">
      <c r="A484" s="2">
        <v>470</v>
      </c>
      <c r="B484" s="25">
        <f t="shared" si="57"/>
        <v>1633.6324361366528</v>
      </c>
      <c r="C484" s="32">
        <f t="shared" si="58"/>
        <v>30597047.101490922</v>
      </c>
      <c r="D484" s="32">
        <f t="shared" si="64"/>
        <v>49736.306744385511</v>
      </c>
      <c r="E484" s="33">
        <f t="shared" si="59"/>
        <v>6.0921365461965617E-3</v>
      </c>
      <c r="F484" s="34">
        <f t="shared" si="60"/>
        <v>0.1</v>
      </c>
      <c r="G484" s="29">
        <v>0</v>
      </c>
      <c r="H484" s="35">
        <f t="shared" si="61"/>
        <v>80.284859182512477</v>
      </c>
      <c r="I484" s="32">
        <f t="shared" si="62"/>
        <v>2453.8807036173971</v>
      </c>
      <c r="J484" s="36">
        <f t="shared" si="63"/>
        <v>14871562.693729563</v>
      </c>
      <c r="K484" s="36">
        <v>512606.41636331915</v>
      </c>
    </row>
    <row r="485" spans="1:11" x14ac:dyDescent="0.2">
      <c r="A485" s="2">
        <v>471</v>
      </c>
      <c r="B485" s="25">
        <f t="shared" si="57"/>
        <v>1632.8050480220072</v>
      </c>
      <c r="C485" s="32">
        <f t="shared" si="58"/>
        <v>30646758.191432163</v>
      </c>
      <c r="D485" s="32">
        <f t="shared" si="64"/>
        <v>49711.089941240847</v>
      </c>
      <c r="E485" s="33">
        <f t="shared" si="59"/>
        <v>6.0791964556142081E-3</v>
      </c>
      <c r="F485" s="34">
        <f t="shared" si="60"/>
        <v>0.1</v>
      </c>
      <c r="G485" s="29">
        <v>0</v>
      </c>
      <c r="H485" s="35">
        <f t="shared" si="61"/>
        <v>79.618598630627758</v>
      </c>
      <c r="I485" s="32">
        <f t="shared" si="62"/>
        <v>2433.5166657589348</v>
      </c>
      <c r="J485" s="36">
        <f t="shared" si="63"/>
        <v>14873996.210395321</v>
      </c>
      <c r="K485" s="36">
        <v>512870.48630514852</v>
      </c>
    </row>
    <row r="486" spans="1:11" x14ac:dyDescent="0.2">
      <c r="A486" s="2">
        <v>472</v>
      </c>
      <c r="B486" s="25">
        <f t="shared" si="57"/>
        <v>1631.9798313252672</v>
      </c>
      <c r="C486" s="32">
        <f t="shared" si="58"/>
        <v>30696444.130820177</v>
      </c>
      <c r="D486" s="32">
        <f t="shared" si="64"/>
        <v>49685.939388014376</v>
      </c>
      <c r="E486" s="33">
        <f t="shared" si="59"/>
        <v>6.0663112197147408E-3</v>
      </c>
      <c r="F486" s="34">
        <f t="shared" si="60"/>
        <v>0.1</v>
      </c>
      <c r="G486" s="29">
        <v>0</v>
      </c>
      <c r="H486" s="35">
        <f t="shared" si="61"/>
        <v>78.957867180089394</v>
      </c>
      <c r="I486" s="32">
        <f t="shared" si="62"/>
        <v>2413.3216230913749</v>
      </c>
      <c r="J486" s="36">
        <f t="shared" si="63"/>
        <v>14876409.532018412</v>
      </c>
      <c r="K486" s="36">
        <v>513133.23919264844</v>
      </c>
    </row>
    <row r="487" spans="1:11" x14ac:dyDescent="0.2">
      <c r="A487" s="2">
        <v>473</v>
      </c>
      <c r="B487" s="25">
        <f t="shared" si="57"/>
        <v>1631.1567757681962</v>
      </c>
      <c r="C487" s="32">
        <f t="shared" si="58"/>
        <v>30746104.985590737</v>
      </c>
      <c r="D487" s="32">
        <f t="shared" si="64"/>
        <v>49660.854770559818</v>
      </c>
      <c r="E487" s="33">
        <f t="shared" si="59"/>
        <v>6.0534804904161712E-3</v>
      </c>
      <c r="F487" s="34">
        <f t="shared" si="60"/>
        <v>0.1</v>
      </c>
      <c r="G487" s="29">
        <v>0</v>
      </c>
      <c r="H487" s="35">
        <f t="shared" si="61"/>
        <v>78.30261894650333</v>
      </c>
      <c r="I487" s="32">
        <f t="shared" si="62"/>
        <v>2393.2941731731007</v>
      </c>
      <c r="J487" s="36">
        <f t="shared" si="63"/>
        <v>14878802.826191586</v>
      </c>
      <c r="K487" s="36">
        <v>513394.68159465474</v>
      </c>
    </row>
    <row r="488" spans="1:11" x14ac:dyDescent="0.2">
      <c r="A488" s="2">
        <v>474</v>
      </c>
      <c r="B488" s="25">
        <f t="shared" si="57"/>
        <v>1630.3358711427909</v>
      </c>
      <c r="C488" s="32">
        <f t="shared" si="58"/>
        <v>30795740.821367946</v>
      </c>
      <c r="D488" s="32">
        <f t="shared" si="64"/>
        <v>49635.835777208209</v>
      </c>
      <c r="E488" s="33">
        <f t="shared" si="59"/>
        <v>6.0407039226125225E-3</v>
      </c>
      <c r="F488" s="34">
        <f t="shared" si="60"/>
        <v>0.1</v>
      </c>
      <c r="G488" s="29">
        <v>0</v>
      </c>
      <c r="H488" s="35">
        <f t="shared" si="61"/>
        <v>77.652808426256698</v>
      </c>
      <c r="I488" s="32">
        <f t="shared" si="62"/>
        <v>2373.4329252008233</v>
      </c>
      <c r="J488" s="36">
        <f t="shared" si="63"/>
        <v>14881176.259116786</v>
      </c>
      <c r="K488" s="36">
        <v>513654.82004724111</v>
      </c>
    </row>
    <row r="489" spans="1:11" x14ac:dyDescent="0.2">
      <c r="A489" s="2">
        <v>475</v>
      </c>
      <c r="B489" s="25">
        <f t="shared" si="57"/>
        <v>1629.5171073106605</v>
      </c>
      <c r="C489" s="32">
        <f t="shared" si="58"/>
        <v>30845351.703466602</v>
      </c>
      <c r="D489" s="32">
        <f t="shared" si="64"/>
        <v>49610.882098656148</v>
      </c>
      <c r="E489" s="33">
        <f t="shared" si="59"/>
        <v>6.0279811740645145E-3</v>
      </c>
      <c r="F489" s="34">
        <f t="shared" si="60"/>
        <v>0.1</v>
      </c>
      <c r="G489" s="29">
        <v>0</v>
      </c>
      <c r="H489" s="35">
        <f t="shared" si="61"/>
        <v>77.008390493357766</v>
      </c>
      <c r="I489" s="32">
        <f t="shared" si="62"/>
        <v>2353.7364999133497</v>
      </c>
      <c r="J489" s="36">
        <f t="shared" si="63"/>
        <v>14883529.995616699</v>
      </c>
      <c r="K489" s="36">
        <v>513913.66105388245</v>
      </c>
    </row>
    <row r="490" spans="1:11" x14ac:dyDescent="0.2">
      <c r="A490" s="2">
        <v>476</v>
      </c>
      <c r="B490" s="25">
        <f t="shared" si="57"/>
        <v>1628.7004742024019</v>
      </c>
      <c r="C490" s="32">
        <f t="shared" si="58"/>
        <v>30894937.696893491</v>
      </c>
      <c r="D490" s="32">
        <f t="shared" si="64"/>
        <v>49585.993426889181</v>
      </c>
      <c r="E490" s="33">
        <f t="shared" si="59"/>
        <v>6.0153119054461666E-3</v>
      </c>
      <c r="F490" s="34">
        <f t="shared" si="60"/>
        <v>0.1</v>
      </c>
      <c r="G490" s="29">
        <v>0</v>
      </c>
      <c r="H490" s="35">
        <f t="shared" si="61"/>
        <v>76.369320396302228</v>
      </c>
      <c r="I490" s="32">
        <f t="shared" si="62"/>
        <v>2334.2035294953494</v>
      </c>
      <c r="J490" s="36">
        <f t="shared" si="63"/>
        <v>14885864.199146194</v>
      </c>
      <c r="K490" s="36">
        <v>514171.21108561737</v>
      </c>
    </row>
    <row r="491" spans="1:11" x14ac:dyDescent="0.2">
      <c r="A491" s="2">
        <v>477</v>
      </c>
      <c r="B491" s="25">
        <f t="shared" si="57"/>
        <v>1627.8859618169897</v>
      </c>
      <c r="C491" s="32">
        <f t="shared" si="58"/>
        <v>30944498.866350107</v>
      </c>
      <c r="D491" s="32">
        <f t="shared" si="64"/>
        <v>49561.169456616044</v>
      </c>
      <c r="E491" s="33">
        <f t="shared" si="59"/>
        <v>6.0026957802501481E-3</v>
      </c>
      <c r="F491" s="34">
        <f t="shared" si="60"/>
        <v>0.1</v>
      </c>
      <c r="G491" s="29">
        <v>0</v>
      </c>
      <c r="H491" s="35">
        <f t="shared" si="61"/>
        <v>75.735553754965395</v>
      </c>
      <c r="I491" s="32">
        <f t="shared" si="62"/>
        <v>2314.8326574827861</v>
      </c>
      <c r="J491" s="36">
        <f t="shared" si="63"/>
        <v>14888179.031803677</v>
      </c>
      <c r="K491" s="36">
        <v>514427.4765812101</v>
      </c>
    </row>
    <row r="492" spans="1:11" x14ac:dyDescent="0.2">
      <c r="A492" s="2">
        <v>478</v>
      </c>
      <c r="B492" s="25">
        <f t="shared" si="57"/>
        <v>1627.0735602211696</v>
      </c>
      <c r="C492" s="32">
        <f t="shared" si="58"/>
        <v>30994035.276234742</v>
      </c>
      <c r="D492" s="32">
        <f t="shared" si="64"/>
        <v>49536.409884635359</v>
      </c>
      <c r="E492" s="33">
        <f t="shared" si="59"/>
        <v>5.9901324647930656E-3</v>
      </c>
      <c r="F492" s="34">
        <f t="shared" si="60"/>
        <v>0.1</v>
      </c>
      <c r="G492" s="29">
        <v>0</v>
      </c>
      <c r="H492" s="35">
        <f t="shared" si="61"/>
        <v>75.107046557520263</v>
      </c>
      <c r="I492" s="32">
        <f t="shared" si="62"/>
        <v>2295.6225386683418</v>
      </c>
      <c r="J492" s="36">
        <f t="shared" si="63"/>
        <v>14890474.654342346</v>
      </c>
      <c r="K492" s="36">
        <v>514682.46394731133</v>
      </c>
    </row>
    <row r="493" spans="1:11" x14ac:dyDescent="0.2">
      <c r="A493" s="2">
        <v>479</v>
      </c>
      <c r="B493" s="25">
        <f t="shared" si="57"/>
        <v>1626.2632595488553</v>
      </c>
      <c r="C493" s="32">
        <f t="shared" si="58"/>
        <v>31043546.99064422</v>
      </c>
      <c r="D493" s="32">
        <f t="shared" si="64"/>
        <v>49511.714409478009</v>
      </c>
      <c r="E493" s="33">
        <f t="shared" si="59"/>
        <v>5.9776216281994428E-3</v>
      </c>
      <c r="F493" s="34">
        <f t="shared" si="60"/>
        <v>0.1</v>
      </c>
      <c r="G493" s="29">
        <v>0</v>
      </c>
      <c r="H493" s="35">
        <f t="shared" si="61"/>
        <v>74.483755157381083</v>
      </c>
      <c r="I493" s="32">
        <f t="shared" si="62"/>
        <v>2276.5718390083566</v>
      </c>
      <c r="J493" s="36">
        <f t="shared" si="63"/>
        <v>14892751.226181354</v>
      </c>
      <c r="K493" s="36">
        <v>514936.17955861858</v>
      </c>
    </row>
    <row r="494" spans="1:11" x14ac:dyDescent="0.2">
      <c r="A494" s="2">
        <v>480</v>
      </c>
      <c r="B494" s="25">
        <f t="shared" si="57"/>
        <v>1625.4550500005403</v>
      </c>
      <c r="C494" s="32">
        <f t="shared" si="58"/>
        <v>31093034.073376</v>
      </c>
      <c r="D494" s="32">
        <f t="shared" si="64"/>
        <v>49487.082731779665</v>
      </c>
      <c r="E494" s="33">
        <f t="shared" si="59"/>
        <v>5.9651629423203888E-3</v>
      </c>
      <c r="F494" s="34">
        <f t="shared" si="60"/>
        <v>0.1</v>
      </c>
      <c r="G494" s="29">
        <v>0</v>
      </c>
      <c r="H494" s="35">
        <f t="shared" si="61"/>
        <v>73.865636270172359</v>
      </c>
      <c r="I494" s="32">
        <f t="shared" si="62"/>
        <v>2257.6792355298621</v>
      </c>
      <c r="J494" s="36">
        <f t="shared" si="63"/>
        <v>14895008.905416884</v>
      </c>
      <c r="K494" s="36">
        <v>515188.62975803524</v>
      </c>
    </row>
    <row r="495" spans="1:11" x14ac:dyDescent="0.2">
      <c r="A495" s="2">
        <v>481</v>
      </c>
      <c r="B495" s="25">
        <f t="shared" si="57"/>
        <v>1624.6489218427062</v>
      </c>
      <c r="C495" s="32">
        <f t="shared" si="58"/>
        <v>31142496.587930441</v>
      </c>
      <c r="D495" s="32">
        <f t="shared" si="64"/>
        <v>49462.514554440975</v>
      </c>
      <c r="E495" s="33">
        <f t="shared" si="59"/>
        <v>5.9527560817655509E-3</v>
      </c>
      <c r="F495" s="34">
        <f t="shared" si="60"/>
        <v>0.1</v>
      </c>
      <c r="G495" s="29">
        <v>0</v>
      </c>
      <c r="H495" s="35">
        <f t="shared" si="61"/>
        <v>73.252646970722964</v>
      </c>
      <c r="I495" s="32">
        <f t="shared" si="62"/>
        <v>2238.943416238918</v>
      </c>
      <c r="J495" s="36">
        <f t="shared" si="63"/>
        <v>14897247.848833123</v>
      </c>
      <c r="K495" s="36">
        <v>515439.82085682952</v>
      </c>
    </row>
    <row r="496" spans="1:11" x14ac:dyDescent="0.2">
      <c r="A496" s="2">
        <v>482</v>
      </c>
      <c r="B496" s="25">
        <f t="shared" si="57"/>
        <v>1623.8448654072465</v>
      </c>
      <c r="C496" s="32">
        <f t="shared" si="58"/>
        <v>31191934.59751245</v>
      </c>
      <c r="D496" s="32">
        <f t="shared" si="64"/>
        <v>49438.009582009166</v>
      </c>
      <c r="E496" s="33">
        <f t="shared" si="59"/>
        <v>5.9404007238231128E-3</v>
      </c>
      <c r="F496" s="34">
        <f t="shared" si="60"/>
        <v>0.1</v>
      </c>
      <c r="G496" s="29">
        <v>0</v>
      </c>
      <c r="H496" s="35">
        <f t="shared" si="61"/>
        <v>72.644744690085204</v>
      </c>
      <c r="I496" s="32">
        <f t="shared" si="62"/>
        <v>2220.3630800294163</v>
      </c>
      <c r="J496" s="36">
        <f t="shared" si="63"/>
        <v>14899468.211913154</v>
      </c>
      <c r="K496" s="36">
        <v>515689.75913479197</v>
      </c>
    </row>
    <row r="497" spans="1:11" x14ac:dyDescent="0.2">
      <c r="A497" s="2">
        <v>483</v>
      </c>
      <c r="B497" s="25">
        <f t="shared" si="57"/>
        <v>1623.0428710908895</v>
      </c>
      <c r="C497" s="32">
        <f t="shared" si="58"/>
        <v>31241348.165033903</v>
      </c>
      <c r="D497" s="32">
        <f t="shared" si="64"/>
        <v>49413.567521452904</v>
      </c>
      <c r="E497" s="33">
        <f t="shared" si="59"/>
        <v>5.9280965484717653E-3</v>
      </c>
      <c r="F497" s="34">
        <f t="shared" si="60"/>
        <v>0.1</v>
      </c>
      <c r="G497" s="29">
        <v>0</v>
      </c>
      <c r="H497" s="35">
        <f t="shared" si="61"/>
        <v>72.041887212578615</v>
      </c>
      <c r="I497" s="32">
        <f t="shared" si="62"/>
        <v>2201.9369365928169</v>
      </c>
      <c r="J497" s="36">
        <f t="shared" si="63"/>
        <v>14901670.148849746</v>
      </c>
      <c r="K497" s="36">
        <v>515938.4508403925</v>
      </c>
    </row>
    <row r="498" spans="1:11" x14ac:dyDescent="0.2">
      <c r="A498" s="2">
        <v>484</v>
      </c>
      <c r="B498" s="25">
        <f t="shared" si="57"/>
        <v>1622.2429293546329</v>
      </c>
      <c r="C498" s="32">
        <f t="shared" si="58"/>
        <v>31290737.35311522</v>
      </c>
      <c r="D498" s="32">
        <f t="shared" si="64"/>
        <v>49389.18808131665</v>
      </c>
      <c r="E498" s="33">
        <f t="shared" si="59"/>
        <v>5.915843238322031E-3</v>
      </c>
      <c r="F498" s="34">
        <f t="shared" si="60"/>
        <v>0.1</v>
      </c>
      <c r="G498" s="29">
        <v>0</v>
      </c>
      <c r="H498" s="35">
        <f t="shared" si="61"/>
        <v>71.444032672858327</v>
      </c>
      <c r="I498" s="32">
        <f t="shared" si="62"/>
        <v>2183.6637063283515</v>
      </c>
      <c r="J498" s="36">
        <f t="shared" si="63"/>
        <v>14903853.812556075</v>
      </c>
      <c r="K498" s="36">
        <v>516185.90219093679</v>
      </c>
    </row>
    <row r="499" spans="1:11" x14ac:dyDescent="0.2">
      <c r="A499" s="2">
        <v>485</v>
      </c>
      <c r="B499" s="25">
        <f t="shared" si="57"/>
        <v>1621.445030723178</v>
      </c>
      <c r="C499" s="32">
        <f t="shared" si="58"/>
        <v>31340102.224087339</v>
      </c>
      <c r="D499" s="32">
        <f t="shared" si="64"/>
        <v>49364.870972119272</v>
      </c>
      <c r="E499" s="33">
        <f t="shared" si="59"/>
        <v>5.9036404786282325E-3</v>
      </c>
      <c r="F499" s="34">
        <f t="shared" si="60"/>
        <v>0.1</v>
      </c>
      <c r="G499" s="29">
        <v>0</v>
      </c>
      <c r="H499" s="35">
        <f t="shared" si="61"/>
        <v>70.851139553007698</v>
      </c>
      <c r="I499" s="32">
        <f t="shared" si="62"/>
        <v>2165.5421202544226</v>
      </c>
      <c r="J499" s="36">
        <f t="shared" si="63"/>
        <v>14906019.354676329</v>
      </c>
      <c r="K499" s="36">
        <v>516432.11937272141</v>
      </c>
    </row>
    <row r="500" spans="1:11" x14ac:dyDescent="0.2">
      <c r="A500" s="2">
        <v>486</v>
      </c>
      <c r="B500" s="25">
        <f t="shared" si="57"/>
        <v>1620.6491657843794</v>
      </c>
      <c r="C500" s="32">
        <f t="shared" si="58"/>
        <v>31389442.839993935</v>
      </c>
      <c r="D500" s="32">
        <f t="shared" si="64"/>
        <v>49340.615906596184</v>
      </c>
      <c r="E500" s="33">
        <f t="shared" si="59"/>
        <v>5.8914879572004881E-3</v>
      </c>
      <c r="F500" s="34">
        <f t="shared" si="60"/>
        <v>0.1</v>
      </c>
      <c r="G500" s="29">
        <v>0</v>
      </c>
      <c r="H500" s="35">
        <f t="shared" si="61"/>
        <v>70.263166679655129</v>
      </c>
      <c r="I500" s="32">
        <f t="shared" si="62"/>
        <v>2147.5709199202602</v>
      </c>
      <c r="J500" s="36">
        <f t="shared" si="63"/>
        <v>14908166.925596248</v>
      </c>
      <c r="K500" s="36">
        <v>516677.10854118876</v>
      </c>
    </row>
    <row r="501" spans="1:11" x14ac:dyDescent="0.2">
      <c r="A501" s="2">
        <v>487</v>
      </c>
      <c r="B501" s="25">
        <f t="shared" si="57"/>
        <v>1619.8553251886915</v>
      </c>
      <c r="C501" s="32">
        <f t="shared" si="58"/>
        <v>31438759.262593117</v>
      </c>
      <c r="D501" s="32">
        <f t="shared" si="64"/>
        <v>49316.422599181533</v>
      </c>
      <c r="E501" s="33">
        <f t="shared" si="59"/>
        <v>5.8793853644406799E-3</v>
      </c>
      <c r="F501" s="34">
        <f t="shared" si="60"/>
        <v>0.1</v>
      </c>
      <c r="G501" s="29">
        <v>0</v>
      </c>
      <c r="H501" s="35">
        <f t="shared" si="61"/>
        <v>69.680073221114796</v>
      </c>
      <c r="I501" s="32">
        <f t="shared" si="62"/>
        <v>2129.7488573185651</v>
      </c>
      <c r="J501" s="36">
        <f t="shared" si="63"/>
        <v>14910296.674453568</v>
      </c>
      <c r="K501" s="36">
        <v>516920.87582108082</v>
      </c>
    </row>
    <row r="502" spans="1:11" x14ac:dyDescent="0.2">
      <c r="A502" s="2">
        <v>488</v>
      </c>
      <c r="B502" s="25">
        <f t="shared" si="57"/>
        <v>1619.063499648626</v>
      </c>
      <c r="C502" s="32">
        <f t="shared" si="58"/>
        <v>31488051.553359214</v>
      </c>
      <c r="D502" s="32">
        <f t="shared" si="64"/>
        <v>49292.290766097605</v>
      </c>
      <c r="E502" s="33">
        <f t="shared" si="59"/>
        <v>5.8673323932784526E-3</v>
      </c>
      <c r="F502" s="34">
        <f t="shared" si="60"/>
        <v>0.1</v>
      </c>
      <c r="G502" s="29">
        <v>0</v>
      </c>
      <c r="H502" s="35">
        <f t="shared" si="61"/>
        <v>69.101818684551063</v>
      </c>
      <c r="I502" s="32">
        <f t="shared" si="62"/>
        <v>2112.0746947990356</v>
      </c>
      <c r="J502" s="36">
        <f t="shared" si="63"/>
        <v>14912408.749148367</v>
      </c>
      <c r="K502" s="36">
        <v>517163.42730659229</v>
      </c>
    </row>
    <row r="503" spans="1:11" x14ac:dyDescent="0.2">
      <c r="A503" s="2">
        <v>489</v>
      </c>
      <c r="B503" s="25">
        <f t="shared" si="57"/>
        <v>1618.2736799382133</v>
      </c>
      <c r="C503" s="32">
        <f t="shared" si="58"/>
        <v>31537319.773485042</v>
      </c>
      <c r="D503" s="32">
        <f t="shared" si="64"/>
        <v>49268.220125827938</v>
      </c>
      <c r="E503" s="33">
        <f t="shared" si="59"/>
        <v>5.8553287391645064E-3</v>
      </c>
      <c r="F503" s="34">
        <f t="shared" si="60"/>
        <v>0.1</v>
      </c>
      <c r="G503" s="29">
        <v>0</v>
      </c>
      <c r="H503" s="35">
        <f t="shared" si="61"/>
        <v>68.528362913166518</v>
      </c>
      <c r="I503" s="32">
        <f t="shared" si="62"/>
        <v>2094.5472049820496</v>
      </c>
      <c r="J503" s="36">
        <f t="shared" si="63"/>
        <v>14914503.296353349</v>
      </c>
      <c r="K503" s="36">
        <v>517404.76906152291</v>
      </c>
    </row>
    <row r="504" spans="1:11" x14ac:dyDescent="0.2">
      <c r="A504" s="2">
        <v>490</v>
      </c>
      <c r="B504" s="25">
        <f t="shared" si="57"/>
        <v>1617.4858568924706</v>
      </c>
      <c r="C504" s="32">
        <f t="shared" si="58"/>
        <v>31586563.983883329</v>
      </c>
      <c r="D504" s="32">
        <f t="shared" si="64"/>
        <v>49244.210398286581</v>
      </c>
      <c r="E504" s="33">
        <f t="shared" si="59"/>
        <v>5.8433741000292706E-3</v>
      </c>
      <c r="F504" s="34">
        <f t="shared" si="60"/>
        <v>0.1</v>
      </c>
      <c r="G504" s="29">
        <v>0</v>
      </c>
      <c r="H504" s="35">
        <f t="shared" si="61"/>
        <v>67.959666083413239</v>
      </c>
      <c r="I504" s="32">
        <f t="shared" si="62"/>
        <v>2077.1651706738503</v>
      </c>
      <c r="J504" s="36">
        <f t="shared" si="63"/>
        <v>14916580.461524023</v>
      </c>
      <c r="K504" s="36">
        <v>517644.90711942915</v>
      </c>
    </row>
    <row r="505" spans="1:11" x14ac:dyDescent="0.2">
      <c r="A505" s="2">
        <v>491</v>
      </c>
      <c r="B505" s="25">
        <f t="shared" si="57"/>
        <v>1616.7000214068764</v>
      </c>
      <c r="C505" s="32">
        <f t="shared" si="58"/>
        <v>31635784.245188829</v>
      </c>
      <c r="D505" s="32">
        <f t="shared" si="64"/>
        <v>49220.261305499822</v>
      </c>
      <c r="E505" s="33">
        <f t="shared" si="59"/>
        <v>5.8314681762602072E-3</v>
      </c>
      <c r="F505" s="34">
        <f t="shared" si="60"/>
        <v>0.1</v>
      </c>
      <c r="G505" s="29">
        <v>0</v>
      </c>
      <c r="H505" s="35">
        <f t="shared" si="61"/>
        <v>67.395688702227289</v>
      </c>
      <c r="I505" s="32">
        <f t="shared" si="62"/>
        <v>2059.9273847816817</v>
      </c>
      <c r="J505" s="36">
        <f t="shared" si="63"/>
        <v>14918640.388908805</v>
      </c>
      <c r="K505" s="36">
        <v>517883.84748377494</v>
      </c>
    </row>
    <row r="506" spans="1:11" x14ac:dyDescent="0.2">
      <c r="A506" s="2">
        <v>492</v>
      </c>
      <c r="B506" s="25">
        <f t="shared" si="57"/>
        <v>1615.9161644368478</v>
      </c>
      <c r="C506" s="32">
        <f t="shared" si="58"/>
        <v>31684980.617760122</v>
      </c>
      <c r="D506" s="32">
        <f t="shared" si="64"/>
        <v>49196.372571293265</v>
      </c>
      <c r="E506" s="33">
        <f t="shared" si="59"/>
        <v>5.8196106706964595E-3</v>
      </c>
      <c r="F506" s="34">
        <f t="shared" si="60"/>
        <v>0.1</v>
      </c>
      <c r="G506" s="29">
        <v>0</v>
      </c>
      <c r="H506" s="35">
        <f t="shared" si="61"/>
        <v>66.836391604286092</v>
      </c>
      <c r="I506" s="32">
        <f t="shared" si="62"/>
        <v>2042.8326502302232</v>
      </c>
      <c r="J506" s="36">
        <f t="shared" si="63"/>
        <v>14920683.221559035</v>
      </c>
      <c r="K506" s="36">
        <v>518121.59612808184</v>
      </c>
    </row>
    <row r="507" spans="1:11" x14ac:dyDescent="0.2">
      <c r="A507" s="2">
        <v>493</v>
      </c>
      <c r="B507" s="25">
        <f t="shared" si="57"/>
        <v>1615.134276997225</v>
      </c>
      <c r="C507" s="32">
        <f t="shared" si="58"/>
        <v>31734153.161681343</v>
      </c>
      <c r="D507" s="32">
        <f t="shared" si="64"/>
        <v>49172.543921221048</v>
      </c>
      <c r="E507" s="33">
        <f t="shared" si="59"/>
        <v>5.8078012885848405E-3</v>
      </c>
      <c r="F507" s="34">
        <f t="shared" si="60"/>
        <v>0.1</v>
      </c>
      <c r="G507" s="29">
        <v>0</v>
      </c>
      <c r="H507" s="35">
        <f t="shared" si="61"/>
        <v>66.281735949288631</v>
      </c>
      <c r="I507" s="32">
        <f t="shared" si="62"/>
        <v>2025.8797798782266</v>
      </c>
      <c r="J507" s="36">
        <f t="shared" si="63"/>
        <v>14922709.101338914</v>
      </c>
      <c r="K507" s="36">
        <v>518358.15899607836</v>
      </c>
    </row>
    <row r="508" spans="1:11" x14ac:dyDescent="0.2">
      <c r="A508" s="2">
        <v>494</v>
      </c>
      <c r="B508" s="25">
        <f t="shared" si="57"/>
        <v>1614.3543501617644</v>
      </c>
      <c r="C508" s="32">
        <f t="shared" si="58"/>
        <v>31783301.936764229</v>
      </c>
      <c r="D508" s="32">
        <f t="shared" si="64"/>
        <v>49148.775082886219</v>
      </c>
      <c r="E508" s="33">
        <f t="shared" si="59"/>
        <v>5.7960397375424874E-3</v>
      </c>
      <c r="F508" s="34">
        <f t="shared" si="60"/>
        <v>0.1</v>
      </c>
      <c r="G508" s="29">
        <v>0</v>
      </c>
      <c r="H508" s="35">
        <f t="shared" si="61"/>
        <v>65.731683219258187</v>
      </c>
      <c r="I508" s="32">
        <f t="shared" si="62"/>
        <v>2009.0675964361969</v>
      </c>
      <c r="J508" s="36">
        <f t="shared" si="63"/>
        <v>14924718.168935349</v>
      </c>
      <c r="K508" s="36">
        <v>518593.54200184852</v>
      </c>
    </row>
    <row r="509" spans="1:11" x14ac:dyDescent="0.2">
      <c r="A509" s="2">
        <v>495</v>
      </c>
      <c r="B509" s="25">
        <f t="shared" si="57"/>
        <v>1613.5763750626295</v>
      </c>
      <c r="C509" s="32">
        <f t="shared" si="58"/>
        <v>31832427.002549473</v>
      </c>
      <c r="D509" s="32">
        <f t="shared" si="64"/>
        <v>49125.065785244107</v>
      </c>
      <c r="E509" s="33">
        <f t="shared" si="59"/>
        <v>5.7843257275808323E-3</v>
      </c>
      <c r="F509" s="34">
        <f t="shared" si="60"/>
        <v>0.1</v>
      </c>
      <c r="G509" s="29">
        <v>0</v>
      </c>
      <c r="H509" s="35">
        <f t="shared" si="61"/>
        <v>65.186195215867457</v>
      </c>
      <c r="I509" s="32">
        <f t="shared" si="62"/>
        <v>1992.3949323846418</v>
      </c>
      <c r="J509" s="36">
        <f t="shared" si="63"/>
        <v>14926710.563867735</v>
      </c>
      <c r="K509" s="36">
        <v>518827.75102997967</v>
      </c>
    </row>
    <row r="510" spans="1:11" x14ac:dyDescent="0.2">
      <c r="A510" s="2">
        <v>496</v>
      </c>
      <c r="B510" s="25">
        <f t="shared" si="57"/>
        <v>1612.8003428898951</v>
      </c>
      <c r="C510" s="32">
        <f t="shared" si="58"/>
        <v>31881528.418308772</v>
      </c>
      <c r="D510" s="32">
        <f t="shared" si="64"/>
        <v>49101.41575929895</v>
      </c>
      <c r="E510" s="33">
        <f t="shared" si="59"/>
        <v>5.772658971025601E-3</v>
      </c>
      <c r="F510" s="34">
        <f t="shared" si="60"/>
        <v>0.1</v>
      </c>
      <c r="G510" s="29">
        <v>0</v>
      </c>
      <c r="H510" s="35">
        <f t="shared" si="61"/>
        <v>64.645234057785871</v>
      </c>
      <c r="I510" s="32">
        <f t="shared" si="62"/>
        <v>1975.860629892994</v>
      </c>
      <c r="J510" s="36">
        <f t="shared" si="63"/>
        <v>14928686.424497629</v>
      </c>
      <c r="K510" s="36">
        <v>519060.79193570977</v>
      </c>
    </row>
    <row r="511" spans="1:11" x14ac:dyDescent="0.2">
      <c r="A511" s="2">
        <v>497</v>
      </c>
      <c r="B511" s="25">
        <f t="shared" si="57"/>
        <v>1612.0262448910532</v>
      </c>
      <c r="C511" s="32">
        <f t="shared" si="58"/>
        <v>31930606.243046675</v>
      </c>
      <c r="D511" s="32">
        <f t="shared" si="64"/>
        <v>49077.824737902731</v>
      </c>
      <c r="E511" s="33">
        <f t="shared" si="59"/>
        <v>5.7610391825194613E-3</v>
      </c>
      <c r="F511" s="34">
        <f t="shared" si="60"/>
        <v>0.1</v>
      </c>
      <c r="G511" s="29">
        <v>0</v>
      </c>
      <c r="H511" s="35">
        <f t="shared" si="61"/>
        <v>64.108762178048934</v>
      </c>
      <c r="I511" s="32">
        <f t="shared" si="62"/>
        <v>1959.46354073916</v>
      </c>
      <c r="J511" s="36">
        <f t="shared" si="63"/>
        <v>14930645.888038367</v>
      </c>
      <c r="K511" s="36">
        <v>519292.67054507358</v>
      </c>
    </row>
    <row r="512" spans="1:11" x14ac:dyDescent="0.2">
      <c r="A512" s="2">
        <v>498</v>
      </c>
      <c r="B512" s="25">
        <f t="shared" si="57"/>
        <v>1611.2540723705215</v>
      </c>
      <c r="C512" s="32">
        <f t="shared" si="58"/>
        <v>31979660.53550211</v>
      </c>
      <c r="D512" s="32">
        <f t="shared" si="64"/>
        <v>49054.292455434799</v>
      </c>
      <c r="E512" s="33">
        <f t="shared" si="59"/>
        <v>5.7494660790233286E-3</v>
      </c>
      <c r="F512" s="34">
        <f t="shared" si="60"/>
        <v>0.1</v>
      </c>
      <c r="G512" s="29">
        <v>0</v>
      </c>
      <c r="H512" s="35">
        <f t="shared" si="61"/>
        <v>63.576742321449409</v>
      </c>
      <c r="I512" s="32">
        <f t="shared" si="62"/>
        <v>1943.202526229767</v>
      </c>
      <c r="J512" s="36">
        <f t="shared" si="63"/>
        <v>14932589.090564597</v>
      </c>
      <c r="K512" s="36">
        <v>519523.3926550484</v>
      </c>
    </row>
    <row r="513" spans="1:11" x14ac:dyDescent="0.2">
      <c r="A513" s="2">
        <v>499</v>
      </c>
      <c r="B513" s="25">
        <f t="shared" si="57"/>
        <v>1610.4838166891627</v>
      </c>
      <c r="C513" s="32">
        <f t="shared" si="58"/>
        <v>32028691.354150116</v>
      </c>
      <c r="D513" s="32">
        <f t="shared" si="64"/>
        <v>49030.818648006767</v>
      </c>
      <c r="E513" s="33">
        <f t="shared" si="59"/>
        <v>5.7379393797390372E-3</v>
      </c>
      <c r="F513" s="34">
        <f t="shared" si="60"/>
        <v>0.1</v>
      </c>
      <c r="G513" s="29">
        <v>0</v>
      </c>
      <c r="H513" s="35">
        <f t="shared" si="61"/>
        <v>63.04913754195011</v>
      </c>
      <c r="I513" s="32">
        <f t="shared" si="62"/>
        <v>1927.0764571211898</v>
      </c>
      <c r="J513" s="36">
        <f t="shared" si="63"/>
        <v>14934516.167021718</v>
      </c>
      <c r="K513" s="36">
        <v>519752.96403369907</v>
      </c>
    </row>
    <row r="514" spans="1:11" x14ac:dyDescent="0.2">
      <c r="A514" s="2">
        <v>500</v>
      </c>
      <c r="B514" s="25">
        <f t="shared" si="57"/>
        <v>1609.7154692638046</v>
      </c>
      <c r="C514" s="32">
        <f t="shared" si="58"/>
        <v>32077698.757203881</v>
      </c>
      <c r="D514" s="32">
        <f t="shared" si="64"/>
        <v>49007.403053764254</v>
      </c>
      <c r="E514" s="33">
        <f t="shared" si="59"/>
        <v>5.7264588061293129E-3</v>
      </c>
      <c r="F514" s="34">
        <f t="shared" si="60"/>
        <v>0.1</v>
      </c>
      <c r="G514" s="29">
        <v>0</v>
      </c>
      <c r="H514" s="35">
        <f t="shared" si="61"/>
        <v>62.525911200118209</v>
      </c>
      <c r="I514" s="32">
        <f t="shared" si="62"/>
        <v>1911.0842135410176</v>
      </c>
      <c r="J514" s="36">
        <f t="shared" si="63"/>
        <v>14936427.25123526</v>
      </c>
      <c r="K514" s="36">
        <v>519981.39042032196</v>
      </c>
    </row>
    <row r="515" spans="1:11" x14ac:dyDescent="0.2">
      <c r="A515" s="2">
        <v>501</v>
      </c>
      <c r="B515" s="25">
        <f t="shared" si="57"/>
        <v>1608.949021566767</v>
      </c>
      <c r="C515" s="32">
        <f t="shared" si="58"/>
        <v>32126682.802615874</v>
      </c>
      <c r="D515" s="32">
        <f t="shared" si="64"/>
        <v>48984.045411992818</v>
      </c>
      <c r="E515" s="33">
        <f t="shared" si="59"/>
        <v>5.7150240818804295E-3</v>
      </c>
      <c r="F515" s="34">
        <f t="shared" si="60"/>
        <v>0.1</v>
      </c>
      <c r="G515" s="29">
        <v>0</v>
      </c>
      <c r="H515" s="35">
        <f t="shared" si="61"/>
        <v>62.007026960580802</v>
      </c>
      <c r="I515" s="32">
        <f t="shared" si="62"/>
        <v>1895.2246849103781</v>
      </c>
      <c r="J515" s="36">
        <f t="shared" si="63"/>
        <v>14938322.475920171</v>
      </c>
      <c r="K515" s="36">
        <v>520208.6775255886</v>
      </c>
    </row>
    <row r="516" spans="1:11" x14ac:dyDescent="0.2">
      <c r="A516" s="2">
        <v>502</v>
      </c>
      <c r="B516" s="25">
        <f t="shared" si="57"/>
        <v>1608.1844651253925</v>
      </c>
      <c r="C516" s="32">
        <f t="shared" si="58"/>
        <v>32175643.548080102</v>
      </c>
      <c r="D516" s="32">
        <f t="shared" si="64"/>
        <v>48960.745464228094</v>
      </c>
      <c r="E516" s="33">
        <f t="shared" si="59"/>
        <v>5.7036349328795253E-3</v>
      </c>
      <c r="F516" s="34">
        <f t="shared" si="60"/>
        <v>0.1</v>
      </c>
      <c r="G516" s="29">
        <v>0</v>
      </c>
      <c r="H516" s="35">
        <f t="shared" si="61"/>
        <v>61.492448789501616</v>
      </c>
      <c r="I516" s="32">
        <f t="shared" si="62"/>
        <v>1879.496769866729</v>
      </c>
      <c r="J516" s="36">
        <f t="shared" si="63"/>
        <v>14940201.972690037</v>
      </c>
      <c r="K516" s="36">
        <v>520434.83103168849</v>
      </c>
    </row>
    <row r="517" spans="1:11" x14ac:dyDescent="0.2">
      <c r="A517" s="2">
        <v>503</v>
      </c>
      <c r="B517" s="25">
        <f t="shared" si="57"/>
        <v>1607.4217915215834</v>
      </c>
      <c r="C517" s="32">
        <f t="shared" si="58"/>
        <v>32224581.051033352</v>
      </c>
      <c r="D517" s="32">
        <f t="shared" si="64"/>
        <v>48937.502953249961</v>
      </c>
      <c r="E517" s="33">
        <f t="shared" si="59"/>
        <v>5.6922910871972619E-3</v>
      </c>
      <c r="F517" s="34">
        <f t="shared" si="60"/>
        <v>0.1</v>
      </c>
      <c r="G517" s="29">
        <v>0</v>
      </c>
      <c r="H517" s="35">
        <f t="shared" si="61"/>
        <v>60.982140952078637</v>
      </c>
      <c r="I517" s="32">
        <f t="shared" si="62"/>
        <v>1863.8993761874276</v>
      </c>
      <c r="J517" s="36">
        <f t="shared" si="63"/>
        <v>14942065.872066224</v>
      </c>
      <c r="K517" s="36">
        <v>520659.85659247107</v>
      </c>
    </row>
    <row r="518" spans="1:11" x14ac:dyDescent="0.2">
      <c r="A518" s="2">
        <v>504</v>
      </c>
      <c r="B518" s="25">
        <f t="shared" si="57"/>
        <v>1606.6609923913427</v>
      </c>
      <c r="C518" s="32">
        <f t="shared" si="58"/>
        <v>32273495.368657026</v>
      </c>
      <c r="D518" s="32">
        <f t="shared" si="64"/>
        <v>48914.31762367487</v>
      </c>
      <c r="E518" s="33">
        <f t="shared" si="59"/>
        <v>5.6809922750558038E-3</v>
      </c>
      <c r="F518" s="34">
        <f t="shared" si="60"/>
        <v>0.1</v>
      </c>
      <c r="G518" s="29">
        <v>0</v>
      </c>
      <c r="H518" s="35">
        <f t="shared" si="61"/>
        <v>60.476068010062519</v>
      </c>
      <c r="I518" s="32">
        <f t="shared" si="62"/>
        <v>1848.4314207138714</v>
      </c>
      <c r="J518" s="36">
        <f t="shared" si="63"/>
        <v>14943914.303486938</v>
      </c>
      <c r="K518" s="36">
        <v>520883.75983358704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DCARegression</vt:lpstr>
      <vt:lpstr>DCA Forecast</vt:lpstr>
      <vt:lpstr>Forecast Chart</vt:lpstr>
      <vt:lpstr>b</vt:lpstr>
      <vt:lpstr>Di</vt:lpstr>
      <vt:lpstr>Dmin</vt:lpstr>
      <vt:lpstr>Qi</vt:lpstr>
    </vt:vector>
  </TitlesOfParts>
  <Company>Bastian Consulting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A. Bastian</dc:creator>
  <cp:lastModifiedBy>-32768</cp:lastModifiedBy>
  <dcterms:created xsi:type="dcterms:W3CDTF">2007-03-27T04:06:49Z</dcterms:created>
  <dcterms:modified xsi:type="dcterms:W3CDTF">2014-03-31T19:56:10Z</dcterms:modified>
</cp:coreProperties>
</file>