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945" windowHeight="8205"/>
  </bookViews>
  <sheets>
    <sheet name="DCARegression" sheetId="1" r:id="rId1"/>
    <sheet name="DCA Forecast" sheetId="5" r:id="rId2"/>
    <sheet name="Forecast Chart" sheetId="4" r:id="rId3"/>
  </sheets>
  <definedNames>
    <definedName name="b">DCARegression!$D$6</definedName>
    <definedName name="Di">DCARegression!$D$5</definedName>
    <definedName name="Dmin">'DCA Forecast'!$D$7</definedName>
    <definedName name="Qi">DCARegression!$D$4</definedName>
    <definedName name="solver_adj" localSheetId="0" hidden="1">DCARegression!$D$4:$D$6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250</definedName>
    <definedName name="solver_lhs1" localSheetId="0" hidden="1">DCARegression!$D$5</definedName>
    <definedName name="solver_lhs2" localSheetId="0" hidden="1">DCARegression!$D$6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DCARegression!$J$7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0.000001</definedName>
    <definedName name="solver_rhs2" localSheetId="0" hidden="1">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10" i="1" l="1"/>
  <c r="D11" i="1" l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10" i="1"/>
  <c r="E10" i="1" s="1"/>
  <c r="F10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H10" i="1" l="1"/>
  <c r="I10" i="1" s="1"/>
  <c r="F33" i="1"/>
  <c r="F29" i="1"/>
  <c r="F25" i="1"/>
  <c r="F21" i="1"/>
  <c r="F17" i="1"/>
  <c r="F13" i="1"/>
  <c r="F30" i="1"/>
  <c r="F26" i="1"/>
  <c r="F22" i="1"/>
  <c r="F18" i="1"/>
  <c r="F14" i="1"/>
  <c r="F31" i="1"/>
  <c r="F27" i="1"/>
  <c r="F23" i="1"/>
  <c r="F19" i="1"/>
  <c r="F15" i="1"/>
  <c r="F11" i="1"/>
  <c r="F32" i="1"/>
  <c r="F28" i="1"/>
  <c r="F24" i="1"/>
  <c r="F20" i="1"/>
  <c r="F16" i="1"/>
  <c r="F12" i="1"/>
  <c r="H32" i="1" l="1"/>
  <c r="J32" i="1" s="1"/>
  <c r="H23" i="1"/>
  <c r="J23" i="1" s="1"/>
  <c r="H18" i="1"/>
  <c r="J18" i="1" s="1"/>
  <c r="H13" i="1"/>
  <c r="J13" i="1" s="1"/>
  <c r="H29" i="1"/>
  <c r="J29" i="1" s="1"/>
  <c r="H16" i="1"/>
  <c r="J16" i="1" s="1"/>
  <c r="H20" i="1"/>
  <c r="J20" i="1" s="1"/>
  <c r="H11" i="1"/>
  <c r="J11" i="1" s="1"/>
  <c r="H27" i="1"/>
  <c r="J27" i="1" s="1"/>
  <c r="H22" i="1"/>
  <c r="J22" i="1" s="1"/>
  <c r="H17" i="1"/>
  <c r="J17" i="1" s="1"/>
  <c r="H33" i="1"/>
  <c r="J33" i="1" s="1"/>
  <c r="H24" i="1"/>
  <c r="J24" i="1" s="1"/>
  <c r="H31" i="1"/>
  <c r="J31" i="1" s="1"/>
  <c r="H21" i="1"/>
  <c r="J21" i="1" s="1"/>
  <c r="H15" i="1"/>
  <c r="J15" i="1" s="1"/>
  <c r="H26" i="1"/>
  <c r="J26" i="1" s="1"/>
  <c r="H12" i="1"/>
  <c r="J12" i="1" s="1"/>
  <c r="H28" i="1"/>
  <c r="J28" i="1" s="1"/>
  <c r="H19" i="1"/>
  <c r="J19" i="1" s="1"/>
  <c r="H14" i="1"/>
  <c r="J14" i="1" s="1"/>
  <c r="H30" i="1"/>
  <c r="J30" i="1" s="1"/>
  <c r="H25" i="1"/>
  <c r="J25" i="1" s="1"/>
  <c r="J10" i="1"/>
  <c r="I11" i="1" l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J7" i="1"/>
  <c r="W5" i="1"/>
  <c r="W9" i="1"/>
  <c r="C5" i="5" l="1"/>
  <c r="F14" i="5" s="1"/>
  <c r="C6" i="5"/>
  <c r="C4" i="5"/>
  <c r="H14" i="5" l="1"/>
  <c r="G17" i="5"/>
  <c r="G16" i="5"/>
  <c r="G20" i="5"/>
  <c r="G19" i="5"/>
  <c r="G24" i="5"/>
  <c r="G15" i="5"/>
  <c r="G22" i="5"/>
  <c r="G14" i="5"/>
  <c r="G21" i="5"/>
  <c r="G25" i="5"/>
  <c r="G23" i="5"/>
  <c r="G18" i="5"/>
  <c r="B19" i="5"/>
  <c r="C19" i="5" s="1"/>
  <c r="B23" i="5"/>
  <c r="C23" i="5" s="1"/>
  <c r="B27" i="5"/>
  <c r="B31" i="5"/>
  <c r="B35" i="5"/>
  <c r="C35" i="5" s="1"/>
  <c r="B39" i="5"/>
  <c r="C39" i="5" s="1"/>
  <c r="B43" i="5"/>
  <c r="B47" i="5"/>
  <c r="B51" i="5"/>
  <c r="C51" i="5" s="1"/>
  <c r="B55" i="5"/>
  <c r="C55" i="5" s="1"/>
  <c r="B59" i="5"/>
  <c r="B63" i="5"/>
  <c r="B67" i="5"/>
  <c r="C67" i="5" s="1"/>
  <c r="B71" i="5"/>
  <c r="C71" i="5" s="1"/>
  <c r="B75" i="5"/>
  <c r="B79" i="5"/>
  <c r="B83" i="5"/>
  <c r="C83" i="5" s="1"/>
  <c r="B87" i="5"/>
  <c r="C87" i="5" s="1"/>
  <c r="B91" i="5"/>
  <c r="B95" i="5"/>
  <c r="C95" i="5" s="1"/>
  <c r="B99" i="5"/>
  <c r="C99" i="5" s="1"/>
  <c r="B103" i="5"/>
  <c r="C103" i="5" s="1"/>
  <c r="B107" i="5"/>
  <c r="B111" i="5"/>
  <c r="B115" i="5"/>
  <c r="C115" i="5" s="1"/>
  <c r="B119" i="5"/>
  <c r="C119" i="5" s="1"/>
  <c r="B123" i="5"/>
  <c r="B127" i="5"/>
  <c r="B131" i="5"/>
  <c r="C131" i="5" s="1"/>
  <c r="B135" i="5"/>
  <c r="C135" i="5" s="1"/>
  <c r="B139" i="5"/>
  <c r="B143" i="5"/>
  <c r="B147" i="5"/>
  <c r="C147" i="5" s="1"/>
  <c r="B151" i="5"/>
  <c r="C151" i="5" s="1"/>
  <c r="B155" i="5"/>
  <c r="B159" i="5"/>
  <c r="B163" i="5"/>
  <c r="C163" i="5" s="1"/>
  <c r="B167" i="5"/>
  <c r="C167" i="5" s="1"/>
  <c r="B171" i="5"/>
  <c r="B175" i="5"/>
  <c r="B179" i="5"/>
  <c r="C179" i="5" s="1"/>
  <c r="B183" i="5"/>
  <c r="C183" i="5" s="1"/>
  <c r="B187" i="5"/>
  <c r="B191" i="5"/>
  <c r="B195" i="5"/>
  <c r="C195" i="5" s="1"/>
  <c r="B199" i="5"/>
  <c r="C199" i="5" s="1"/>
  <c r="B203" i="5"/>
  <c r="B207" i="5"/>
  <c r="C207" i="5" s="1"/>
  <c r="B211" i="5"/>
  <c r="C211" i="5" s="1"/>
  <c r="B215" i="5"/>
  <c r="C215" i="5" s="1"/>
  <c r="B219" i="5"/>
  <c r="B223" i="5"/>
  <c r="B227" i="5"/>
  <c r="C227" i="5" s="1"/>
  <c r="B231" i="5"/>
  <c r="C231" i="5" s="1"/>
  <c r="B235" i="5"/>
  <c r="B239" i="5"/>
  <c r="C239" i="5" s="1"/>
  <c r="B243" i="5"/>
  <c r="C243" i="5" s="1"/>
  <c r="B247" i="5"/>
  <c r="B251" i="5"/>
  <c r="C251" i="5" s="1"/>
  <c r="B255" i="5"/>
  <c r="B259" i="5"/>
  <c r="C259" i="5" s="1"/>
  <c r="B263" i="5"/>
  <c r="B267" i="5"/>
  <c r="C267" i="5" s="1"/>
  <c r="B271" i="5"/>
  <c r="B275" i="5"/>
  <c r="C275" i="5" s="1"/>
  <c r="B279" i="5"/>
  <c r="B283" i="5"/>
  <c r="C283" i="5" s="1"/>
  <c r="B287" i="5"/>
  <c r="B291" i="5"/>
  <c r="C291" i="5" s="1"/>
  <c r="B295" i="5"/>
  <c r="C295" i="5" s="1"/>
  <c r="B299" i="5"/>
  <c r="C299" i="5" s="1"/>
  <c r="B303" i="5"/>
  <c r="C303" i="5" s="1"/>
  <c r="B307" i="5"/>
  <c r="C307" i="5" s="1"/>
  <c r="B311" i="5"/>
  <c r="B315" i="5"/>
  <c r="C315" i="5" s="1"/>
  <c r="B319" i="5"/>
  <c r="B323" i="5"/>
  <c r="C323" i="5" s="1"/>
  <c r="B327" i="5"/>
  <c r="B331" i="5"/>
  <c r="C331" i="5" s="1"/>
  <c r="B335" i="5"/>
  <c r="B339" i="5"/>
  <c r="C339" i="5" s="1"/>
  <c r="B343" i="5"/>
  <c r="B347" i="5"/>
  <c r="C347" i="5" s="1"/>
  <c r="B351" i="5"/>
  <c r="B355" i="5"/>
  <c r="C355" i="5" s="1"/>
  <c r="B359" i="5"/>
  <c r="C359" i="5" s="1"/>
  <c r="B363" i="5"/>
  <c r="C363" i="5" s="1"/>
  <c r="B367" i="5"/>
  <c r="C367" i="5" s="1"/>
  <c r="B371" i="5"/>
  <c r="C371" i="5" s="1"/>
  <c r="B375" i="5"/>
  <c r="B379" i="5"/>
  <c r="C379" i="5" s="1"/>
  <c r="B383" i="5"/>
  <c r="B387" i="5"/>
  <c r="C387" i="5" s="1"/>
  <c r="B391" i="5"/>
  <c r="B395" i="5"/>
  <c r="C395" i="5" s="1"/>
  <c r="B399" i="5"/>
  <c r="B403" i="5"/>
  <c r="C403" i="5" s="1"/>
  <c r="B407" i="5"/>
  <c r="B411" i="5"/>
  <c r="C411" i="5" s="1"/>
  <c r="B415" i="5"/>
  <c r="B419" i="5"/>
  <c r="C419" i="5" s="1"/>
  <c r="B423" i="5"/>
  <c r="C423" i="5" s="1"/>
  <c r="B427" i="5"/>
  <c r="C427" i="5" s="1"/>
  <c r="B431" i="5"/>
  <c r="C431" i="5" s="1"/>
  <c r="B435" i="5"/>
  <c r="C435" i="5" s="1"/>
  <c r="B439" i="5"/>
  <c r="B443" i="5"/>
  <c r="C443" i="5" s="1"/>
  <c r="B447" i="5"/>
  <c r="B451" i="5"/>
  <c r="C451" i="5" s="1"/>
  <c r="B455" i="5"/>
  <c r="B459" i="5"/>
  <c r="C459" i="5" s="1"/>
  <c r="B463" i="5"/>
  <c r="B467" i="5"/>
  <c r="C467" i="5" s="1"/>
  <c r="B471" i="5"/>
  <c r="B475" i="5"/>
  <c r="C475" i="5" s="1"/>
  <c r="B479" i="5"/>
  <c r="B483" i="5"/>
  <c r="C483" i="5" s="1"/>
  <c r="B487" i="5"/>
  <c r="C487" i="5" s="1"/>
  <c r="B491" i="5"/>
  <c r="C491" i="5" s="1"/>
  <c r="B495" i="5"/>
  <c r="B499" i="5"/>
  <c r="C499" i="5" s="1"/>
  <c r="B503" i="5"/>
  <c r="C503" i="5" s="1"/>
  <c r="B507" i="5"/>
  <c r="C507" i="5" s="1"/>
  <c r="B511" i="5"/>
  <c r="B515" i="5"/>
  <c r="C515" i="5" s="1"/>
  <c r="B15" i="5"/>
  <c r="C15" i="5" s="1"/>
  <c r="D15" i="5" s="1"/>
  <c r="C235" i="5"/>
  <c r="B22" i="5"/>
  <c r="B30" i="5"/>
  <c r="C30" i="5" s="1"/>
  <c r="B42" i="5"/>
  <c r="B50" i="5"/>
  <c r="B58" i="5"/>
  <c r="C58" i="5" s="1"/>
  <c r="B70" i="5"/>
  <c r="C70" i="5" s="1"/>
  <c r="B78" i="5"/>
  <c r="C78" i="5" s="1"/>
  <c r="B86" i="5"/>
  <c r="C86" i="5" s="1"/>
  <c r="B98" i="5"/>
  <c r="B106" i="5"/>
  <c r="C106" i="5" s="1"/>
  <c r="B118" i="5"/>
  <c r="C118" i="5" s="1"/>
  <c r="B126" i="5"/>
  <c r="C126" i="5" s="1"/>
  <c r="B134" i="5"/>
  <c r="C134" i="5" s="1"/>
  <c r="B142" i="5"/>
  <c r="C142" i="5" s="1"/>
  <c r="B154" i="5"/>
  <c r="B162" i="5"/>
  <c r="C162" i="5" s="1"/>
  <c r="B170" i="5"/>
  <c r="B182" i="5"/>
  <c r="C182" i="5" s="1"/>
  <c r="B190" i="5"/>
  <c r="C190" i="5" s="1"/>
  <c r="B198" i="5"/>
  <c r="C198" i="5" s="1"/>
  <c r="B210" i="5"/>
  <c r="B218" i="5"/>
  <c r="C218" i="5" s="1"/>
  <c r="B230" i="5"/>
  <c r="C230" i="5" s="1"/>
  <c r="B238" i="5"/>
  <c r="C238" i="5" s="1"/>
  <c r="B246" i="5"/>
  <c r="B258" i="5"/>
  <c r="B266" i="5"/>
  <c r="C266" i="5" s="1"/>
  <c r="B278" i="5"/>
  <c r="C278" i="5" s="1"/>
  <c r="B286" i="5"/>
  <c r="C286" i="5" s="1"/>
  <c r="B294" i="5"/>
  <c r="C294" i="5" s="1"/>
  <c r="B306" i="5"/>
  <c r="B314" i="5"/>
  <c r="C314" i="5" s="1"/>
  <c r="B322" i="5"/>
  <c r="B330" i="5"/>
  <c r="C330" i="5" s="1"/>
  <c r="B338" i="5"/>
  <c r="C338" i="5" s="1"/>
  <c r="B350" i="5"/>
  <c r="C350" i="5" s="1"/>
  <c r="B358" i="5"/>
  <c r="C358" i="5" s="1"/>
  <c r="B366" i="5"/>
  <c r="C366" i="5" s="1"/>
  <c r="B378" i="5"/>
  <c r="C378" i="5" s="1"/>
  <c r="B386" i="5"/>
  <c r="B394" i="5"/>
  <c r="B406" i="5"/>
  <c r="C406" i="5" s="1"/>
  <c r="B414" i="5"/>
  <c r="C414" i="5" s="1"/>
  <c r="B422" i="5"/>
  <c r="C422" i="5" s="1"/>
  <c r="B434" i="5"/>
  <c r="B442" i="5"/>
  <c r="C442" i="5" s="1"/>
  <c r="B450" i="5"/>
  <c r="B462" i="5"/>
  <c r="C462" i="5" s="1"/>
  <c r="B470" i="5"/>
  <c r="B478" i="5"/>
  <c r="C478" i="5" s="1"/>
  <c r="B490" i="5"/>
  <c r="B498" i="5"/>
  <c r="C498" i="5" s="1"/>
  <c r="B506" i="5"/>
  <c r="B518" i="5"/>
  <c r="C518" i="5" s="1"/>
  <c r="C154" i="5"/>
  <c r="B17" i="5"/>
  <c r="B21" i="5"/>
  <c r="B25" i="5"/>
  <c r="C25" i="5" s="1"/>
  <c r="B29" i="5"/>
  <c r="C29" i="5" s="1"/>
  <c r="B33" i="5"/>
  <c r="B37" i="5"/>
  <c r="B41" i="5"/>
  <c r="C41" i="5" s="1"/>
  <c r="B45" i="5"/>
  <c r="C45" i="5" s="1"/>
  <c r="B49" i="5"/>
  <c r="B53" i="5"/>
  <c r="B57" i="5"/>
  <c r="C57" i="5" s="1"/>
  <c r="B61" i="5"/>
  <c r="C61" i="5" s="1"/>
  <c r="B65" i="5"/>
  <c r="B69" i="5"/>
  <c r="B73" i="5"/>
  <c r="C73" i="5" s="1"/>
  <c r="B77" i="5"/>
  <c r="C77" i="5" s="1"/>
  <c r="B81" i="5"/>
  <c r="B85" i="5"/>
  <c r="B89" i="5"/>
  <c r="C89" i="5" s="1"/>
  <c r="B93" i="5"/>
  <c r="C93" i="5" s="1"/>
  <c r="B97" i="5"/>
  <c r="B101" i="5"/>
  <c r="B105" i="5"/>
  <c r="C105" i="5" s="1"/>
  <c r="B109" i="5"/>
  <c r="C109" i="5" s="1"/>
  <c r="B113" i="5"/>
  <c r="B117" i="5"/>
  <c r="B121" i="5"/>
  <c r="C121" i="5" s="1"/>
  <c r="B125" i="5"/>
  <c r="C125" i="5" s="1"/>
  <c r="B129" i="5"/>
  <c r="B133" i="5"/>
  <c r="B137" i="5"/>
  <c r="C137" i="5" s="1"/>
  <c r="B141" i="5"/>
  <c r="C141" i="5" s="1"/>
  <c r="B145" i="5"/>
  <c r="B149" i="5"/>
  <c r="B153" i="5"/>
  <c r="C153" i="5" s="1"/>
  <c r="B157" i="5"/>
  <c r="C157" i="5" s="1"/>
  <c r="B161" i="5"/>
  <c r="B165" i="5"/>
  <c r="B169" i="5"/>
  <c r="C169" i="5" s="1"/>
  <c r="B173" i="5"/>
  <c r="C173" i="5" s="1"/>
  <c r="B177" i="5"/>
  <c r="B181" i="5"/>
  <c r="B185" i="5"/>
  <c r="C185" i="5" s="1"/>
  <c r="B189" i="5"/>
  <c r="C189" i="5" s="1"/>
  <c r="B193" i="5"/>
  <c r="B197" i="5"/>
  <c r="B201" i="5"/>
  <c r="C201" i="5" s="1"/>
  <c r="B205" i="5"/>
  <c r="C205" i="5" s="1"/>
  <c r="B209" i="5"/>
  <c r="B213" i="5"/>
  <c r="B217" i="5"/>
  <c r="C217" i="5" s="1"/>
  <c r="B221" i="5"/>
  <c r="C221" i="5" s="1"/>
  <c r="B225" i="5"/>
  <c r="B229" i="5"/>
  <c r="B233" i="5"/>
  <c r="C233" i="5" s="1"/>
  <c r="B237" i="5"/>
  <c r="C237" i="5" s="1"/>
  <c r="B241" i="5"/>
  <c r="B245" i="5"/>
  <c r="B249" i="5"/>
  <c r="C249" i="5" s="1"/>
  <c r="B253" i="5"/>
  <c r="C253" i="5" s="1"/>
  <c r="B257" i="5"/>
  <c r="B261" i="5"/>
  <c r="B265" i="5"/>
  <c r="C265" i="5" s="1"/>
  <c r="B269" i="5"/>
  <c r="C269" i="5" s="1"/>
  <c r="B273" i="5"/>
  <c r="B277" i="5"/>
  <c r="B281" i="5"/>
  <c r="C281" i="5" s="1"/>
  <c r="B285" i="5"/>
  <c r="C285" i="5" s="1"/>
  <c r="B289" i="5"/>
  <c r="B293" i="5"/>
  <c r="B297" i="5"/>
  <c r="C297" i="5" s="1"/>
  <c r="B301" i="5"/>
  <c r="C301" i="5" s="1"/>
  <c r="B305" i="5"/>
  <c r="B309" i="5"/>
  <c r="B313" i="5"/>
  <c r="C313" i="5" s="1"/>
  <c r="B317" i="5"/>
  <c r="C317" i="5" s="1"/>
  <c r="B321" i="5"/>
  <c r="B325" i="5"/>
  <c r="B329" i="5"/>
  <c r="C329" i="5" s="1"/>
  <c r="B333" i="5"/>
  <c r="C333" i="5" s="1"/>
  <c r="B337" i="5"/>
  <c r="B341" i="5"/>
  <c r="B345" i="5"/>
  <c r="C345" i="5" s="1"/>
  <c r="B349" i="5"/>
  <c r="C349" i="5" s="1"/>
  <c r="B353" i="5"/>
  <c r="B357" i="5"/>
  <c r="B361" i="5"/>
  <c r="C361" i="5" s="1"/>
  <c r="B365" i="5"/>
  <c r="C365" i="5" s="1"/>
  <c r="B369" i="5"/>
  <c r="B373" i="5"/>
  <c r="B377" i="5"/>
  <c r="C377" i="5" s="1"/>
  <c r="B381" i="5"/>
  <c r="C381" i="5" s="1"/>
  <c r="B385" i="5"/>
  <c r="B389" i="5"/>
  <c r="B393" i="5"/>
  <c r="C393" i="5" s="1"/>
  <c r="B397" i="5"/>
  <c r="C397" i="5" s="1"/>
  <c r="B401" i="5"/>
  <c r="B405" i="5"/>
  <c r="B409" i="5"/>
  <c r="C409" i="5" s="1"/>
  <c r="B413" i="5"/>
  <c r="C413" i="5" s="1"/>
  <c r="B417" i="5"/>
  <c r="B421" i="5"/>
  <c r="B425" i="5"/>
  <c r="C425" i="5" s="1"/>
  <c r="B429" i="5"/>
  <c r="C429" i="5" s="1"/>
  <c r="B433" i="5"/>
  <c r="B437" i="5"/>
  <c r="B441" i="5"/>
  <c r="C441" i="5" s="1"/>
  <c r="B445" i="5"/>
  <c r="C445" i="5" s="1"/>
  <c r="B449" i="5"/>
  <c r="B453" i="5"/>
  <c r="B457" i="5"/>
  <c r="C457" i="5" s="1"/>
  <c r="B461" i="5"/>
  <c r="C461" i="5" s="1"/>
  <c r="B465" i="5"/>
  <c r="B469" i="5"/>
  <c r="B473" i="5"/>
  <c r="C473" i="5" s="1"/>
  <c r="B477" i="5"/>
  <c r="C477" i="5" s="1"/>
  <c r="B481" i="5"/>
  <c r="B485" i="5"/>
  <c r="B489" i="5"/>
  <c r="C489" i="5" s="1"/>
  <c r="B493" i="5"/>
  <c r="C493" i="5" s="1"/>
  <c r="B497" i="5"/>
  <c r="C497" i="5" s="1"/>
  <c r="B501" i="5"/>
  <c r="B505" i="5"/>
  <c r="C505" i="5" s="1"/>
  <c r="B509" i="5"/>
  <c r="C509" i="5" s="1"/>
  <c r="B513" i="5"/>
  <c r="C513" i="5" s="1"/>
  <c r="B517" i="5"/>
  <c r="B18" i="5"/>
  <c r="B26" i="5"/>
  <c r="B34" i="5"/>
  <c r="B38" i="5"/>
  <c r="B46" i="5"/>
  <c r="B54" i="5"/>
  <c r="B62" i="5"/>
  <c r="B66" i="5"/>
  <c r="B74" i="5"/>
  <c r="B82" i="5"/>
  <c r="B90" i="5"/>
  <c r="B94" i="5"/>
  <c r="B102" i="5"/>
  <c r="C102" i="5" s="1"/>
  <c r="B110" i="5"/>
  <c r="B114" i="5"/>
  <c r="B122" i="5"/>
  <c r="B130" i="5"/>
  <c r="B138" i="5"/>
  <c r="B146" i="5"/>
  <c r="B150" i="5"/>
  <c r="B158" i="5"/>
  <c r="B166" i="5"/>
  <c r="C166" i="5" s="1"/>
  <c r="B174" i="5"/>
  <c r="B178" i="5"/>
  <c r="B186" i="5"/>
  <c r="B194" i="5"/>
  <c r="B202" i="5"/>
  <c r="B206" i="5"/>
  <c r="B214" i="5"/>
  <c r="C214" i="5" s="1"/>
  <c r="B222" i="5"/>
  <c r="B226" i="5"/>
  <c r="B234" i="5"/>
  <c r="B242" i="5"/>
  <c r="B250" i="5"/>
  <c r="B254" i="5"/>
  <c r="C254" i="5" s="1"/>
  <c r="B262" i="5"/>
  <c r="B270" i="5"/>
  <c r="B274" i="5"/>
  <c r="B282" i="5"/>
  <c r="C282" i="5" s="1"/>
  <c r="B290" i="5"/>
  <c r="B298" i="5"/>
  <c r="B302" i="5"/>
  <c r="B310" i="5"/>
  <c r="C310" i="5" s="1"/>
  <c r="B318" i="5"/>
  <c r="B326" i="5"/>
  <c r="C326" i="5" s="1"/>
  <c r="B334" i="5"/>
  <c r="B342" i="5"/>
  <c r="C342" i="5" s="1"/>
  <c r="B346" i="5"/>
  <c r="B354" i="5"/>
  <c r="B362" i="5"/>
  <c r="B370" i="5"/>
  <c r="B374" i="5"/>
  <c r="B382" i="5"/>
  <c r="B390" i="5"/>
  <c r="B398" i="5"/>
  <c r="C398" i="5" s="1"/>
  <c r="B402" i="5"/>
  <c r="B410" i="5"/>
  <c r="B418" i="5"/>
  <c r="B426" i="5"/>
  <c r="B430" i="5"/>
  <c r="B438" i="5"/>
  <c r="C438" i="5" s="1"/>
  <c r="B446" i="5"/>
  <c r="B454" i="5"/>
  <c r="C454" i="5" s="1"/>
  <c r="B458" i="5"/>
  <c r="B466" i="5"/>
  <c r="B474" i="5"/>
  <c r="B482" i="5"/>
  <c r="B486" i="5"/>
  <c r="B494" i="5"/>
  <c r="B502" i="5"/>
  <c r="B510" i="5"/>
  <c r="C510" i="5" s="1"/>
  <c r="B514" i="5"/>
  <c r="B16" i="5"/>
  <c r="B20" i="5"/>
  <c r="B24" i="5"/>
  <c r="B28" i="5"/>
  <c r="B32" i="5"/>
  <c r="C32" i="5" s="1"/>
  <c r="B36" i="5"/>
  <c r="B40" i="5"/>
  <c r="B44" i="5"/>
  <c r="B48" i="5"/>
  <c r="C48" i="5" s="1"/>
  <c r="B52" i="5"/>
  <c r="B56" i="5"/>
  <c r="B60" i="5"/>
  <c r="B64" i="5"/>
  <c r="C64" i="5" s="1"/>
  <c r="B68" i="5"/>
  <c r="B72" i="5"/>
  <c r="B76" i="5"/>
  <c r="B80" i="5"/>
  <c r="C80" i="5" s="1"/>
  <c r="B84" i="5"/>
  <c r="B88" i="5"/>
  <c r="B92" i="5"/>
  <c r="B96" i="5"/>
  <c r="C96" i="5" s="1"/>
  <c r="B100" i="5"/>
  <c r="B104" i="5"/>
  <c r="B108" i="5"/>
  <c r="B112" i="5"/>
  <c r="C112" i="5" s="1"/>
  <c r="B116" i="5"/>
  <c r="B120" i="5"/>
  <c r="B124" i="5"/>
  <c r="B128" i="5"/>
  <c r="C128" i="5" s="1"/>
  <c r="B132" i="5"/>
  <c r="B136" i="5"/>
  <c r="B140" i="5"/>
  <c r="B144" i="5"/>
  <c r="C144" i="5" s="1"/>
  <c r="B148" i="5"/>
  <c r="B152" i="5"/>
  <c r="B156" i="5"/>
  <c r="B160" i="5"/>
  <c r="C160" i="5" s="1"/>
  <c r="B164" i="5"/>
  <c r="B168" i="5"/>
  <c r="B172" i="5"/>
  <c r="B176" i="5"/>
  <c r="C176" i="5" s="1"/>
  <c r="B180" i="5"/>
  <c r="B184" i="5"/>
  <c r="B188" i="5"/>
  <c r="B192" i="5"/>
  <c r="C192" i="5" s="1"/>
  <c r="B196" i="5"/>
  <c r="B200" i="5"/>
  <c r="B204" i="5"/>
  <c r="B208" i="5"/>
  <c r="C208" i="5" s="1"/>
  <c r="B212" i="5"/>
  <c r="B216" i="5"/>
  <c r="B220" i="5"/>
  <c r="B224" i="5"/>
  <c r="C224" i="5" s="1"/>
  <c r="B228" i="5"/>
  <c r="B232" i="5"/>
  <c r="B236" i="5"/>
  <c r="B240" i="5"/>
  <c r="B244" i="5"/>
  <c r="B248" i="5"/>
  <c r="B252" i="5"/>
  <c r="B256" i="5"/>
  <c r="B260" i="5"/>
  <c r="B264" i="5"/>
  <c r="B268" i="5"/>
  <c r="B272" i="5"/>
  <c r="B276" i="5"/>
  <c r="B280" i="5"/>
  <c r="B284" i="5"/>
  <c r="B288" i="5"/>
  <c r="C288" i="5" s="1"/>
  <c r="B292" i="5"/>
  <c r="B296" i="5"/>
  <c r="B300" i="5"/>
  <c r="B304" i="5"/>
  <c r="C304" i="5" s="1"/>
  <c r="B308" i="5"/>
  <c r="B312" i="5"/>
  <c r="B316" i="5"/>
  <c r="B320" i="5"/>
  <c r="B324" i="5"/>
  <c r="B328" i="5"/>
  <c r="B332" i="5"/>
  <c r="B336" i="5"/>
  <c r="B340" i="5"/>
  <c r="B344" i="5"/>
  <c r="B348" i="5"/>
  <c r="B352" i="5"/>
  <c r="B356" i="5"/>
  <c r="B360" i="5"/>
  <c r="B364" i="5"/>
  <c r="B368" i="5"/>
  <c r="B372" i="5"/>
  <c r="B376" i="5"/>
  <c r="B380" i="5"/>
  <c r="B384" i="5"/>
  <c r="C384" i="5" s="1"/>
  <c r="B388" i="5"/>
  <c r="B392" i="5"/>
  <c r="B396" i="5"/>
  <c r="B400" i="5"/>
  <c r="C400" i="5" s="1"/>
  <c r="B404" i="5"/>
  <c r="B408" i="5"/>
  <c r="B412" i="5"/>
  <c r="B416" i="5"/>
  <c r="C416" i="5" s="1"/>
  <c r="B420" i="5"/>
  <c r="B424" i="5"/>
  <c r="B428" i="5"/>
  <c r="B432" i="5"/>
  <c r="C432" i="5" s="1"/>
  <c r="B436" i="5"/>
  <c r="B440" i="5"/>
  <c r="B444" i="5"/>
  <c r="B448" i="5"/>
  <c r="B452" i="5"/>
  <c r="B456" i="5"/>
  <c r="B460" i="5"/>
  <c r="B464" i="5"/>
  <c r="C464" i="5" s="1"/>
  <c r="B468" i="5"/>
  <c r="B472" i="5"/>
  <c r="B476" i="5"/>
  <c r="B480" i="5"/>
  <c r="B484" i="5"/>
  <c r="B488" i="5"/>
  <c r="B492" i="5"/>
  <c r="B496" i="5"/>
  <c r="B500" i="5"/>
  <c r="B504" i="5"/>
  <c r="B508" i="5"/>
  <c r="B512" i="5"/>
  <c r="B516" i="5"/>
  <c r="B14" i="5"/>
  <c r="C14" i="5" s="1"/>
  <c r="E100" i="5" l="1"/>
  <c r="F100" i="5" s="1"/>
  <c r="E84" i="5"/>
  <c r="F84" i="5" s="1"/>
  <c r="E68" i="5"/>
  <c r="F68" i="5" s="1"/>
  <c r="E52" i="5"/>
  <c r="F52" i="5" s="1"/>
  <c r="E36" i="5"/>
  <c r="F36" i="5" s="1"/>
  <c r="E516" i="5"/>
  <c r="F516" i="5" s="1"/>
  <c r="E500" i="5"/>
  <c r="F500" i="5" s="1"/>
  <c r="E484" i="5"/>
  <c r="F484" i="5" s="1"/>
  <c r="E468" i="5"/>
  <c r="F468" i="5" s="1"/>
  <c r="E436" i="5"/>
  <c r="F436" i="5" s="1"/>
  <c r="E420" i="5"/>
  <c r="F420" i="5" s="1"/>
  <c r="E404" i="5"/>
  <c r="F404" i="5" s="1"/>
  <c r="E372" i="5"/>
  <c r="F372" i="5" s="1"/>
  <c r="E356" i="5"/>
  <c r="F356" i="5" s="1"/>
  <c r="E340" i="5"/>
  <c r="F340" i="5" s="1"/>
  <c r="E308" i="5"/>
  <c r="F308" i="5" s="1"/>
  <c r="E292" i="5"/>
  <c r="F292" i="5" s="1"/>
  <c r="E276" i="5"/>
  <c r="F276" i="5" s="1"/>
  <c r="E244" i="5"/>
  <c r="F244" i="5" s="1"/>
  <c r="E228" i="5"/>
  <c r="F228" i="5" s="1"/>
  <c r="E212" i="5"/>
  <c r="F212" i="5" s="1"/>
  <c r="E196" i="5"/>
  <c r="F196" i="5" s="1"/>
  <c r="E180" i="5"/>
  <c r="F180" i="5" s="1"/>
  <c r="E164" i="5"/>
  <c r="F164" i="5" s="1"/>
  <c r="E148" i="5"/>
  <c r="F148" i="5" s="1"/>
  <c r="E132" i="5"/>
  <c r="F132" i="5" s="1"/>
  <c r="E116" i="5"/>
  <c r="F116" i="5" s="1"/>
  <c r="E20" i="5"/>
  <c r="F20" i="5" s="1"/>
  <c r="E508" i="5"/>
  <c r="F508" i="5" s="1"/>
  <c r="E492" i="5"/>
  <c r="F492" i="5" s="1"/>
  <c r="E476" i="5"/>
  <c r="F476" i="5" s="1"/>
  <c r="E460" i="5"/>
  <c r="F460" i="5" s="1"/>
  <c r="E444" i="5"/>
  <c r="F444" i="5" s="1"/>
  <c r="E428" i="5"/>
  <c r="F428" i="5" s="1"/>
  <c r="E412" i="5"/>
  <c r="F412" i="5" s="1"/>
  <c r="E396" i="5"/>
  <c r="F396" i="5" s="1"/>
  <c r="E364" i="5"/>
  <c r="F364" i="5" s="1"/>
  <c r="E348" i="5"/>
  <c r="F348" i="5" s="1"/>
  <c r="E332" i="5"/>
  <c r="F332" i="5" s="1"/>
  <c r="E300" i="5"/>
  <c r="F300" i="5" s="1"/>
  <c r="E284" i="5"/>
  <c r="F284" i="5" s="1"/>
  <c r="E268" i="5"/>
  <c r="F268" i="5" s="1"/>
  <c r="E252" i="5"/>
  <c r="F252" i="5" s="1"/>
  <c r="E236" i="5"/>
  <c r="F236" i="5" s="1"/>
  <c r="E220" i="5"/>
  <c r="F220" i="5" s="1"/>
  <c r="E204" i="5"/>
  <c r="F204" i="5" s="1"/>
  <c r="E188" i="5"/>
  <c r="F188" i="5" s="1"/>
  <c r="E172" i="5"/>
  <c r="F172" i="5" s="1"/>
  <c r="E156" i="5"/>
  <c r="F156" i="5" s="1"/>
  <c r="E140" i="5"/>
  <c r="F140" i="5" s="1"/>
  <c r="E124" i="5"/>
  <c r="F124" i="5" s="1"/>
  <c r="E108" i="5"/>
  <c r="F108" i="5" s="1"/>
  <c r="E92" i="5"/>
  <c r="F92" i="5" s="1"/>
  <c r="E76" i="5"/>
  <c r="F76" i="5" s="1"/>
  <c r="E60" i="5"/>
  <c r="F60" i="5" s="1"/>
  <c r="E44" i="5"/>
  <c r="F44" i="5" s="1"/>
  <c r="E28" i="5"/>
  <c r="F28" i="5" s="1"/>
  <c r="E482" i="5"/>
  <c r="F482" i="5" s="1"/>
  <c r="E370" i="5"/>
  <c r="F370" i="5" s="1"/>
  <c r="E226" i="5"/>
  <c r="F226" i="5" s="1"/>
  <c r="E146" i="5"/>
  <c r="F146" i="5" s="1"/>
  <c r="E114" i="5"/>
  <c r="F114" i="5" s="1"/>
  <c r="E34" i="5"/>
  <c r="F34" i="5" s="1"/>
  <c r="E418" i="5"/>
  <c r="F418" i="5" s="1"/>
  <c r="E334" i="5"/>
  <c r="F334" i="5" s="1"/>
  <c r="E302" i="5"/>
  <c r="F302" i="5" s="1"/>
  <c r="E222" i="5"/>
  <c r="F222" i="5" s="1"/>
  <c r="E194" i="5"/>
  <c r="F194" i="5" s="1"/>
  <c r="E82" i="5"/>
  <c r="F82" i="5" s="1"/>
  <c r="E446" i="5"/>
  <c r="F446" i="5" s="1"/>
  <c r="D267" i="5"/>
  <c r="E514" i="5"/>
  <c r="F514" i="5" s="1"/>
  <c r="E402" i="5"/>
  <c r="F402" i="5" s="1"/>
  <c r="E290" i="5"/>
  <c r="F290" i="5" s="1"/>
  <c r="E178" i="5"/>
  <c r="F178" i="5" s="1"/>
  <c r="E66" i="5"/>
  <c r="F66" i="5" s="1"/>
  <c r="E354" i="5"/>
  <c r="F354" i="5" s="1"/>
  <c r="E242" i="5"/>
  <c r="F242" i="5" s="1"/>
  <c r="E130" i="5"/>
  <c r="F130" i="5" s="1"/>
  <c r="E18" i="5"/>
  <c r="F18" i="5" s="1"/>
  <c r="D315" i="5"/>
  <c r="C446" i="5"/>
  <c r="D446" i="5" s="1"/>
  <c r="E158" i="5"/>
  <c r="F158" i="5" s="1"/>
  <c r="E46" i="5"/>
  <c r="F46" i="5" s="1"/>
  <c r="C334" i="5"/>
  <c r="D334" i="5" s="1"/>
  <c r="E346" i="5"/>
  <c r="F346" i="5" s="1"/>
  <c r="E234" i="5"/>
  <c r="F234" i="5" s="1"/>
  <c r="E122" i="5"/>
  <c r="F122" i="5" s="1"/>
  <c r="D478" i="5"/>
  <c r="E504" i="5"/>
  <c r="F504" i="5" s="1"/>
  <c r="E488" i="5"/>
  <c r="F488" i="5" s="1"/>
  <c r="E472" i="5"/>
  <c r="F472" i="5" s="1"/>
  <c r="E456" i="5"/>
  <c r="F456" i="5" s="1"/>
  <c r="E440" i="5"/>
  <c r="F440" i="5" s="1"/>
  <c r="E424" i="5"/>
  <c r="F424" i="5" s="1"/>
  <c r="E408" i="5"/>
  <c r="F408" i="5" s="1"/>
  <c r="E392" i="5"/>
  <c r="F392" i="5" s="1"/>
  <c r="E376" i="5"/>
  <c r="F376" i="5" s="1"/>
  <c r="E360" i="5"/>
  <c r="F360" i="5" s="1"/>
  <c r="E344" i="5"/>
  <c r="F344" i="5" s="1"/>
  <c r="E328" i="5"/>
  <c r="F328" i="5" s="1"/>
  <c r="E312" i="5"/>
  <c r="F312" i="5" s="1"/>
  <c r="E296" i="5"/>
  <c r="F296" i="5" s="1"/>
  <c r="E280" i="5"/>
  <c r="F280" i="5" s="1"/>
  <c r="E264" i="5"/>
  <c r="F264" i="5" s="1"/>
  <c r="E248" i="5"/>
  <c r="F248" i="5" s="1"/>
  <c r="E232" i="5"/>
  <c r="F232" i="5" s="1"/>
  <c r="E216" i="5"/>
  <c r="F216" i="5" s="1"/>
  <c r="E200" i="5"/>
  <c r="F200" i="5" s="1"/>
  <c r="E184" i="5"/>
  <c r="F184" i="5" s="1"/>
  <c r="E168" i="5"/>
  <c r="F168" i="5" s="1"/>
  <c r="E152" i="5"/>
  <c r="F152" i="5" s="1"/>
  <c r="E136" i="5"/>
  <c r="F136" i="5" s="1"/>
  <c r="E120" i="5"/>
  <c r="F120" i="5" s="1"/>
  <c r="E104" i="5"/>
  <c r="F104" i="5" s="1"/>
  <c r="E88" i="5"/>
  <c r="F88" i="5" s="1"/>
  <c r="E72" i="5"/>
  <c r="F72" i="5" s="1"/>
  <c r="E56" i="5"/>
  <c r="F56" i="5" s="1"/>
  <c r="E40" i="5"/>
  <c r="F40" i="5" s="1"/>
  <c r="E24" i="5"/>
  <c r="F24" i="5" s="1"/>
  <c r="E298" i="5"/>
  <c r="F298" i="5" s="1"/>
  <c r="E74" i="5"/>
  <c r="F74" i="5" s="1"/>
  <c r="D304" i="5"/>
  <c r="E202" i="5"/>
  <c r="F202" i="5" s="1"/>
  <c r="E90" i="5"/>
  <c r="F90" i="5" s="1"/>
  <c r="D286" i="5"/>
  <c r="D432" i="5"/>
  <c r="E138" i="5"/>
  <c r="F138" i="5" s="1"/>
  <c r="E26" i="5"/>
  <c r="F26" i="5" s="1"/>
  <c r="E486" i="5"/>
  <c r="F486" i="5" s="1"/>
  <c r="E374" i="5"/>
  <c r="F374" i="5" s="1"/>
  <c r="E262" i="5"/>
  <c r="F262" i="5" s="1"/>
  <c r="E150" i="5"/>
  <c r="F150" i="5" s="1"/>
  <c r="E38" i="5"/>
  <c r="F38" i="5" s="1"/>
  <c r="D379" i="5"/>
  <c r="E474" i="5"/>
  <c r="F474" i="5" s="1"/>
  <c r="E362" i="5"/>
  <c r="F362" i="5" s="1"/>
  <c r="E250" i="5"/>
  <c r="F250" i="5" s="1"/>
  <c r="D215" i="5"/>
  <c r="D87" i="5"/>
  <c r="C474" i="5"/>
  <c r="D474" i="5" s="1"/>
  <c r="E410" i="5"/>
  <c r="F410" i="5" s="1"/>
  <c r="E458" i="5"/>
  <c r="F458" i="5" s="1"/>
  <c r="C222" i="5"/>
  <c r="D222" i="5" s="1"/>
  <c r="D510" i="5"/>
  <c r="E452" i="5"/>
  <c r="F452" i="5" s="1"/>
  <c r="C452" i="5"/>
  <c r="D452" i="5" s="1"/>
  <c r="E324" i="5"/>
  <c r="F324" i="5" s="1"/>
  <c r="C324" i="5"/>
  <c r="D324" i="5" s="1"/>
  <c r="E260" i="5"/>
  <c r="F260" i="5" s="1"/>
  <c r="C260" i="5"/>
  <c r="D260" i="5" s="1"/>
  <c r="E494" i="5"/>
  <c r="F494" i="5" s="1"/>
  <c r="C494" i="5"/>
  <c r="D494" i="5" s="1"/>
  <c r="E466" i="5"/>
  <c r="F466" i="5" s="1"/>
  <c r="C466" i="5"/>
  <c r="D467" i="5" s="1"/>
  <c r="E382" i="5"/>
  <c r="F382" i="5" s="1"/>
  <c r="C382" i="5"/>
  <c r="D382" i="5" s="1"/>
  <c r="E270" i="5"/>
  <c r="F270" i="5" s="1"/>
  <c r="C270" i="5"/>
  <c r="D270" i="5" s="1"/>
  <c r="E186" i="5"/>
  <c r="F186" i="5" s="1"/>
  <c r="C186" i="5"/>
  <c r="D186" i="5" s="1"/>
  <c r="C410" i="5"/>
  <c r="D410" i="5" s="1"/>
  <c r="E388" i="5"/>
  <c r="F388" i="5" s="1"/>
  <c r="C388" i="5"/>
  <c r="D388" i="5" s="1"/>
  <c r="E16" i="5"/>
  <c r="F16" i="5" s="1"/>
  <c r="C16" i="5"/>
  <c r="D16" i="5" s="1"/>
  <c r="E380" i="5"/>
  <c r="F380" i="5" s="1"/>
  <c r="C380" i="5"/>
  <c r="D381" i="5" s="1"/>
  <c r="E316" i="5"/>
  <c r="F316" i="5" s="1"/>
  <c r="C316" i="5"/>
  <c r="D316" i="5" s="1"/>
  <c r="E430" i="5"/>
  <c r="F430" i="5" s="1"/>
  <c r="C444" i="5"/>
  <c r="D444" i="5" s="1"/>
  <c r="E274" i="5"/>
  <c r="F274" i="5" s="1"/>
  <c r="C274" i="5"/>
  <c r="D275" i="5" s="1"/>
  <c r="E110" i="5"/>
  <c r="F110" i="5" s="1"/>
  <c r="C110" i="5"/>
  <c r="D110" i="5" s="1"/>
  <c r="D423" i="5"/>
  <c r="D295" i="5"/>
  <c r="D231" i="5"/>
  <c r="D183" i="5"/>
  <c r="D167" i="5"/>
  <c r="D119" i="5"/>
  <c r="D103" i="5"/>
  <c r="C252" i="5"/>
  <c r="D252" i="5" s="1"/>
  <c r="E318" i="5"/>
  <c r="F318" i="5" s="1"/>
  <c r="E206" i="5"/>
  <c r="F206" i="5" s="1"/>
  <c r="E94" i="5"/>
  <c r="F94" i="5" s="1"/>
  <c r="E517" i="5"/>
  <c r="F517" i="5" s="1"/>
  <c r="E501" i="5"/>
  <c r="F501" i="5" s="1"/>
  <c r="E485" i="5"/>
  <c r="F485" i="5" s="1"/>
  <c r="E469" i="5"/>
  <c r="F469" i="5" s="1"/>
  <c r="E453" i="5"/>
  <c r="F453" i="5" s="1"/>
  <c r="E437" i="5"/>
  <c r="F437" i="5" s="1"/>
  <c r="E421" i="5"/>
  <c r="F421" i="5" s="1"/>
  <c r="E405" i="5"/>
  <c r="F405" i="5" s="1"/>
  <c r="E389" i="5"/>
  <c r="F389" i="5" s="1"/>
  <c r="E373" i="5"/>
  <c r="F373" i="5" s="1"/>
  <c r="E357" i="5"/>
  <c r="F357" i="5" s="1"/>
  <c r="E341" i="5"/>
  <c r="F341" i="5" s="1"/>
  <c r="E325" i="5"/>
  <c r="F325" i="5" s="1"/>
  <c r="E309" i="5"/>
  <c r="F309" i="5" s="1"/>
  <c r="E293" i="5"/>
  <c r="F293" i="5" s="1"/>
  <c r="E277" i="5"/>
  <c r="F277" i="5" s="1"/>
  <c r="E261" i="5"/>
  <c r="F261" i="5" s="1"/>
  <c r="E245" i="5"/>
  <c r="F245" i="5" s="1"/>
  <c r="E229" i="5"/>
  <c r="F229" i="5" s="1"/>
  <c r="E213" i="5"/>
  <c r="F213" i="5" s="1"/>
  <c r="E197" i="5"/>
  <c r="F197" i="5" s="1"/>
  <c r="E181" i="5"/>
  <c r="F181" i="5" s="1"/>
  <c r="E165" i="5"/>
  <c r="F165" i="5" s="1"/>
  <c r="E149" i="5"/>
  <c r="F149" i="5" s="1"/>
  <c r="E133" i="5"/>
  <c r="F133" i="5" s="1"/>
  <c r="E117" i="5"/>
  <c r="F117" i="5" s="1"/>
  <c r="E101" i="5"/>
  <c r="F101" i="5" s="1"/>
  <c r="E85" i="5"/>
  <c r="F85" i="5" s="1"/>
  <c r="E69" i="5"/>
  <c r="F69" i="5" s="1"/>
  <c r="E53" i="5"/>
  <c r="F53" i="5" s="1"/>
  <c r="E37" i="5"/>
  <c r="F37" i="5" s="1"/>
  <c r="E21" i="5"/>
  <c r="F21" i="5" s="1"/>
  <c r="E511" i="5"/>
  <c r="F511" i="5" s="1"/>
  <c r="E495" i="5"/>
  <c r="F495" i="5" s="1"/>
  <c r="E479" i="5"/>
  <c r="F479" i="5" s="1"/>
  <c r="E463" i="5"/>
  <c r="F463" i="5" s="1"/>
  <c r="E447" i="5"/>
  <c r="F447" i="5" s="1"/>
  <c r="E415" i="5"/>
  <c r="F415" i="5" s="1"/>
  <c r="E399" i="5"/>
  <c r="F399" i="5" s="1"/>
  <c r="E383" i="5"/>
  <c r="F383" i="5" s="1"/>
  <c r="E367" i="5"/>
  <c r="F367" i="5" s="1"/>
  <c r="E351" i="5"/>
  <c r="F351" i="5" s="1"/>
  <c r="E335" i="5"/>
  <c r="F335" i="5" s="1"/>
  <c r="E303" i="5"/>
  <c r="F303" i="5" s="1"/>
  <c r="E271" i="5"/>
  <c r="F271" i="5" s="1"/>
  <c r="E255" i="5"/>
  <c r="F255" i="5" s="1"/>
  <c r="E239" i="5"/>
  <c r="F239" i="5" s="1"/>
  <c r="E223" i="5"/>
  <c r="F223" i="5" s="1"/>
  <c r="E191" i="5"/>
  <c r="F191" i="5" s="1"/>
  <c r="E175" i="5"/>
  <c r="F175" i="5" s="1"/>
  <c r="E159" i="5"/>
  <c r="F159" i="5" s="1"/>
  <c r="E143" i="5"/>
  <c r="F143" i="5" s="1"/>
  <c r="E127" i="5"/>
  <c r="F127" i="5" s="1"/>
  <c r="E111" i="5"/>
  <c r="F111" i="5" s="1"/>
  <c r="E79" i="5"/>
  <c r="F79" i="5" s="1"/>
  <c r="E63" i="5"/>
  <c r="F63" i="5" s="1"/>
  <c r="E47" i="5"/>
  <c r="F47" i="5" s="1"/>
  <c r="E31" i="5"/>
  <c r="F31" i="5" s="1"/>
  <c r="D414" i="5"/>
  <c r="D350" i="5"/>
  <c r="E426" i="5"/>
  <c r="F426" i="5" s="1"/>
  <c r="E398" i="5"/>
  <c r="F398" i="5" s="1"/>
  <c r="E282" i="5"/>
  <c r="F282" i="5" s="1"/>
  <c r="E254" i="5"/>
  <c r="F254" i="5" s="1"/>
  <c r="E174" i="5"/>
  <c r="F174" i="5" s="1"/>
  <c r="E62" i="5"/>
  <c r="F62" i="5" s="1"/>
  <c r="D443" i="5"/>
  <c r="D367" i="5"/>
  <c r="D239" i="5"/>
  <c r="D331" i="5"/>
  <c r="C34" i="5"/>
  <c r="D35" i="5" s="1"/>
  <c r="E506" i="5"/>
  <c r="F506" i="5" s="1"/>
  <c r="E434" i="5"/>
  <c r="F434" i="5" s="1"/>
  <c r="E394" i="5"/>
  <c r="F394" i="5" s="1"/>
  <c r="E322" i="5"/>
  <c r="F322" i="5" s="1"/>
  <c r="E286" i="5"/>
  <c r="F286" i="5" s="1"/>
  <c r="E210" i="5"/>
  <c r="F210" i="5" s="1"/>
  <c r="E170" i="5"/>
  <c r="F170" i="5" s="1"/>
  <c r="E98" i="5"/>
  <c r="F98" i="5" s="1"/>
  <c r="E58" i="5"/>
  <c r="F58" i="5" s="1"/>
  <c r="D163" i="5"/>
  <c r="C226" i="5"/>
  <c r="D227" i="5" s="1"/>
  <c r="D106" i="5"/>
  <c r="C456" i="5"/>
  <c r="C346" i="5"/>
  <c r="D346" i="5" s="1"/>
  <c r="D282" i="5"/>
  <c r="D58" i="5"/>
  <c r="E470" i="5"/>
  <c r="F470" i="5" s="1"/>
  <c r="E134" i="5"/>
  <c r="F134" i="5" s="1"/>
  <c r="C486" i="5"/>
  <c r="D487" i="5" s="1"/>
  <c r="E287" i="5"/>
  <c r="F287" i="5" s="1"/>
  <c r="C98" i="5"/>
  <c r="D99" i="5" s="1"/>
  <c r="D199" i="5"/>
  <c r="D135" i="5"/>
  <c r="E512" i="5"/>
  <c r="F512" i="5" s="1"/>
  <c r="E496" i="5"/>
  <c r="F496" i="5" s="1"/>
  <c r="E480" i="5"/>
  <c r="F480" i="5" s="1"/>
  <c r="E416" i="5"/>
  <c r="F416" i="5" s="1"/>
  <c r="E384" i="5"/>
  <c r="F384" i="5" s="1"/>
  <c r="E336" i="5"/>
  <c r="F336" i="5" s="1"/>
  <c r="E304" i="5"/>
  <c r="F304" i="5" s="1"/>
  <c r="E256" i="5"/>
  <c r="F256" i="5" s="1"/>
  <c r="E208" i="5"/>
  <c r="F208" i="5" s="1"/>
  <c r="E160" i="5"/>
  <c r="F160" i="5" s="1"/>
  <c r="E112" i="5"/>
  <c r="F112" i="5" s="1"/>
  <c r="E64" i="5"/>
  <c r="F64" i="5" s="1"/>
  <c r="C488" i="5"/>
  <c r="D488" i="5" s="1"/>
  <c r="C360" i="5"/>
  <c r="D360" i="5" s="1"/>
  <c r="C318" i="5"/>
  <c r="D318" i="5" s="1"/>
  <c r="C296" i="5"/>
  <c r="D296" i="5" s="1"/>
  <c r="D254" i="5"/>
  <c r="C38" i="5"/>
  <c r="D39" i="5" s="1"/>
  <c r="E502" i="5"/>
  <c r="F502" i="5" s="1"/>
  <c r="E390" i="5"/>
  <c r="F390" i="5" s="1"/>
  <c r="E166" i="5"/>
  <c r="F166" i="5" s="1"/>
  <c r="E54" i="5"/>
  <c r="F54" i="5" s="1"/>
  <c r="C470" i="5"/>
  <c r="C158" i="5"/>
  <c r="D158" i="5" s="1"/>
  <c r="C46" i="5"/>
  <c r="D46" i="5" s="1"/>
  <c r="E509" i="5"/>
  <c r="F509" i="5" s="1"/>
  <c r="E493" i="5"/>
  <c r="F493" i="5" s="1"/>
  <c r="E477" i="5"/>
  <c r="F477" i="5" s="1"/>
  <c r="E461" i="5"/>
  <c r="F461" i="5" s="1"/>
  <c r="E445" i="5"/>
  <c r="F445" i="5" s="1"/>
  <c r="E429" i="5"/>
  <c r="F429" i="5" s="1"/>
  <c r="E413" i="5"/>
  <c r="F413" i="5" s="1"/>
  <c r="E397" i="5"/>
  <c r="F397" i="5" s="1"/>
  <c r="E381" i="5"/>
  <c r="F381" i="5" s="1"/>
  <c r="E365" i="5"/>
  <c r="F365" i="5" s="1"/>
  <c r="E349" i="5"/>
  <c r="F349" i="5" s="1"/>
  <c r="E333" i="5"/>
  <c r="F333" i="5" s="1"/>
  <c r="E317" i="5"/>
  <c r="F317" i="5" s="1"/>
  <c r="E301" i="5"/>
  <c r="F301" i="5" s="1"/>
  <c r="E285" i="5"/>
  <c r="F285" i="5" s="1"/>
  <c r="E269" i="5"/>
  <c r="F269" i="5" s="1"/>
  <c r="E253" i="5"/>
  <c r="F253" i="5" s="1"/>
  <c r="E237" i="5"/>
  <c r="F237" i="5" s="1"/>
  <c r="E221" i="5"/>
  <c r="F221" i="5" s="1"/>
  <c r="E205" i="5"/>
  <c r="F205" i="5" s="1"/>
  <c r="E189" i="5"/>
  <c r="F189" i="5" s="1"/>
  <c r="E173" i="5"/>
  <c r="F173" i="5" s="1"/>
  <c r="E157" i="5"/>
  <c r="F157" i="5" s="1"/>
  <c r="E141" i="5"/>
  <c r="F141" i="5" s="1"/>
  <c r="E125" i="5"/>
  <c r="F125" i="5" s="1"/>
  <c r="E109" i="5"/>
  <c r="F109" i="5" s="1"/>
  <c r="E93" i="5"/>
  <c r="F93" i="5" s="1"/>
  <c r="E77" i="5"/>
  <c r="F77" i="5" s="1"/>
  <c r="E61" i="5"/>
  <c r="F61" i="5" s="1"/>
  <c r="E45" i="5"/>
  <c r="F45" i="5" s="1"/>
  <c r="E29" i="5"/>
  <c r="F29" i="5" s="1"/>
  <c r="C502" i="5"/>
  <c r="D503" i="5" s="1"/>
  <c r="C484" i="5"/>
  <c r="D484" i="5" s="1"/>
  <c r="C463" i="5"/>
  <c r="D463" i="5" s="1"/>
  <c r="D442" i="5"/>
  <c r="C420" i="5"/>
  <c r="D420" i="5" s="1"/>
  <c r="C399" i="5"/>
  <c r="D399" i="5" s="1"/>
  <c r="D378" i="5"/>
  <c r="C356" i="5"/>
  <c r="D356" i="5" s="1"/>
  <c r="C335" i="5"/>
  <c r="D314" i="5"/>
  <c r="C292" i="5"/>
  <c r="D292" i="5" s="1"/>
  <c r="C271" i="5"/>
  <c r="C250" i="5"/>
  <c r="D250" i="5" s="1"/>
  <c r="D218" i="5"/>
  <c r="D154" i="5"/>
  <c r="C90" i="5"/>
  <c r="D90" i="5" s="1"/>
  <c r="C26" i="5"/>
  <c r="D26" i="5" s="1"/>
  <c r="E490" i="5"/>
  <c r="F490" i="5" s="1"/>
  <c r="E450" i="5"/>
  <c r="F450" i="5" s="1"/>
  <c r="E414" i="5"/>
  <c r="F414" i="5" s="1"/>
  <c r="E378" i="5"/>
  <c r="F378" i="5" s="1"/>
  <c r="E338" i="5"/>
  <c r="F338" i="5" s="1"/>
  <c r="E306" i="5"/>
  <c r="F306" i="5" s="1"/>
  <c r="E266" i="5"/>
  <c r="F266" i="5" s="1"/>
  <c r="E230" i="5"/>
  <c r="F230" i="5" s="1"/>
  <c r="E190" i="5"/>
  <c r="F190" i="5" s="1"/>
  <c r="E154" i="5"/>
  <c r="F154" i="5" s="1"/>
  <c r="E118" i="5"/>
  <c r="F118" i="5" s="1"/>
  <c r="E78" i="5"/>
  <c r="F78" i="5" s="1"/>
  <c r="E42" i="5"/>
  <c r="F42" i="5" s="1"/>
  <c r="C262" i="5"/>
  <c r="C174" i="5"/>
  <c r="D174" i="5" s="1"/>
  <c r="E15" i="5"/>
  <c r="F15" i="5" s="1"/>
  <c r="H15" i="5" s="1"/>
  <c r="I15" i="5" s="1"/>
  <c r="E503" i="5"/>
  <c r="F503" i="5" s="1"/>
  <c r="E487" i="5"/>
  <c r="F487" i="5" s="1"/>
  <c r="E471" i="5"/>
  <c r="F471" i="5" s="1"/>
  <c r="E455" i="5"/>
  <c r="F455" i="5" s="1"/>
  <c r="E439" i="5"/>
  <c r="F439" i="5" s="1"/>
  <c r="E423" i="5"/>
  <c r="F423" i="5" s="1"/>
  <c r="E407" i="5"/>
  <c r="F407" i="5" s="1"/>
  <c r="E391" i="5"/>
  <c r="F391" i="5" s="1"/>
  <c r="E375" i="5"/>
  <c r="F375" i="5" s="1"/>
  <c r="E359" i="5"/>
  <c r="F359" i="5" s="1"/>
  <c r="E343" i="5"/>
  <c r="F343" i="5" s="1"/>
  <c r="E327" i="5"/>
  <c r="F327" i="5" s="1"/>
  <c r="E311" i="5"/>
  <c r="F311" i="5" s="1"/>
  <c r="E295" i="5"/>
  <c r="F295" i="5" s="1"/>
  <c r="E279" i="5"/>
  <c r="F279" i="5" s="1"/>
  <c r="E263" i="5"/>
  <c r="F263" i="5" s="1"/>
  <c r="E247" i="5"/>
  <c r="F247" i="5" s="1"/>
  <c r="E231" i="5"/>
  <c r="F231" i="5" s="1"/>
  <c r="E215" i="5"/>
  <c r="F215" i="5" s="1"/>
  <c r="E199" i="5"/>
  <c r="F199" i="5" s="1"/>
  <c r="E183" i="5"/>
  <c r="F183" i="5" s="1"/>
  <c r="E167" i="5"/>
  <c r="F167" i="5" s="1"/>
  <c r="E151" i="5"/>
  <c r="F151" i="5" s="1"/>
  <c r="E135" i="5"/>
  <c r="F135" i="5" s="1"/>
  <c r="E119" i="5"/>
  <c r="F119" i="5" s="1"/>
  <c r="E103" i="5"/>
  <c r="F103" i="5" s="1"/>
  <c r="E87" i="5"/>
  <c r="F87" i="5" s="1"/>
  <c r="E71" i="5"/>
  <c r="F71" i="5" s="1"/>
  <c r="E55" i="5"/>
  <c r="F55" i="5" s="1"/>
  <c r="E39" i="5"/>
  <c r="F39" i="5" s="1"/>
  <c r="E23" i="5"/>
  <c r="F23" i="5" s="1"/>
  <c r="C512" i="5"/>
  <c r="D513" i="5" s="1"/>
  <c r="C496" i="5"/>
  <c r="C476" i="5"/>
  <c r="D476" i="5" s="1"/>
  <c r="C455" i="5"/>
  <c r="D455" i="5" s="1"/>
  <c r="C434" i="5"/>
  <c r="C412" i="5"/>
  <c r="D412" i="5" s="1"/>
  <c r="C391" i="5"/>
  <c r="C370" i="5"/>
  <c r="C348" i="5"/>
  <c r="D348" i="5" s="1"/>
  <c r="C327" i="5"/>
  <c r="D327" i="5" s="1"/>
  <c r="C306" i="5"/>
  <c r="D307" i="5" s="1"/>
  <c r="C284" i="5"/>
  <c r="D284" i="5" s="1"/>
  <c r="C263" i="5"/>
  <c r="C242" i="5"/>
  <c r="D243" i="5" s="1"/>
  <c r="C194" i="5"/>
  <c r="D195" i="5" s="1"/>
  <c r="C130" i="5"/>
  <c r="C66" i="5"/>
  <c r="C232" i="5"/>
  <c r="D232" i="5" s="1"/>
  <c r="C216" i="5"/>
  <c r="D216" i="5" s="1"/>
  <c r="C200" i="5"/>
  <c r="D200" i="5" s="1"/>
  <c r="C184" i="5"/>
  <c r="D184" i="5" s="1"/>
  <c r="C168" i="5"/>
  <c r="D168" i="5" s="1"/>
  <c r="C152" i="5"/>
  <c r="D152" i="5" s="1"/>
  <c r="C136" i="5"/>
  <c r="D136" i="5" s="1"/>
  <c r="C120" i="5"/>
  <c r="D120" i="5" s="1"/>
  <c r="C104" i="5"/>
  <c r="D104" i="5" s="1"/>
  <c r="C88" i="5"/>
  <c r="D88" i="5" s="1"/>
  <c r="C72" i="5"/>
  <c r="D72" i="5" s="1"/>
  <c r="C56" i="5"/>
  <c r="D56" i="5" s="1"/>
  <c r="C40" i="5"/>
  <c r="D40" i="5" s="1"/>
  <c r="C24" i="5"/>
  <c r="D24" i="5" s="1"/>
  <c r="C485" i="5"/>
  <c r="C469" i="5"/>
  <c r="C453" i="5"/>
  <c r="D453" i="5" s="1"/>
  <c r="C437" i="5"/>
  <c r="C421" i="5"/>
  <c r="D422" i="5" s="1"/>
  <c r="C405" i="5"/>
  <c r="D406" i="5" s="1"/>
  <c r="C389" i="5"/>
  <c r="C373" i="5"/>
  <c r="C357" i="5"/>
  <c r="C341" i="5"/>
  <c r="C325" i="5"/>
  <c r="C309" i="5"/>
  <c r="C293" i="5"/>
  <c r="C277" i="5"/>
  <c r="C261" i="5"/>
  <c r="D261" i="5" s="1"/>
  <c r="C245" i="5"/>
  <c r="C229" i="5"/>
  <c r="C213" i="5"/>
  <c r="C197" i="5"/>
  <c r="D198" i="5" s="1"/>
  <c r="C181" i="5"/>
  <c r="D182" i="5" s="1"/>
  <c r="C165" i="5"/>
  <c r="C149" i="5"/>
  <c r="C133" i="5"/>
  <c r="D134" i="5" s="1"/>
  <c r="C117" i="5"/>
  <c r="D118" i="5" s="1"/>
  <c r="C101" i="5"/>
  <c r="C85" i="5"/>
  <c r="D86" i="5" s="1"/>
  <c r="C69" i="5"/>
  <c r="D70" i="5" s="1"/>
  <c r="C53" i="5"/>
  <c r="C37" i="5"/>
  <c r="C21" i="5"/>
  <c r="C223" i="5"/>
  <c r="D224" i="5" s="1"/>
  <c r="C191" i="5"/>
  <c r="D191" i="5" s="1"/>
  <c r="C175" i="5"/>
  <c r="D175" i="5" s="1"/>
  <c r="C159" i="5"/>
  <c r="D160" i="5" s="1"/>
  <c r="C143" i="5"/>
  <c r="D143" i="5" s="1"/>
  <c r="C127" i="5"/>
  <c r="D127" i="5" s="1"/>
  <c r="C111" i="5"/>
  <c r="C79" i="5"/>
  <c r="D79" i="5" s="1"/>
  <c r="C63" i="5"/>
  <c r="D64" i="5" s="1"/>
  <c r="C47" i="5"/>
  <c r="C31" i="5"/>
  <c r="D31" i="5" s="1"/>
  <c r="C328" i="5"/>
  <c r="C264" i="5"/>
  <c r="D438" i="5"/>
  <c r="E431" i="5"/>
  <c r="F431" i="5" s="1"/>
  <c r="E319" i="5"/>
  <c r="F319" i="5" s="1"/>
  <c r="E207" i="5"/>
  <c r="F207" i="5" s="1"/>
  <c r="E95" i="5"/>
  <c r="F95" i="5" s="1"/>
  <c r="D359" i="5"/>
  <c r="D96" i="5"/>
  <c r="E464" i="5"/>
  <c r="F464" i="5" s="1"/>
  <c r="E448" i="5"/>
  <c r="F448" i="5" s="1"/>
  <c r="E432" i="5"/>
  <c r="F432" i="5" s="1"/>
  <c r="E400" i="5"/>
  <c r="F400" i="5" s="1"/>
  <c r="E368" i="5"/>
  <c r="F368" i="5" s="1"/>
  <c r="E352" i="5"/>
  <c r="F352" i="5" s="1"/>
  <c r="E320" i="5"/>
  <c r="F320" i="5" s="1"/>
  <c r="E288" i="5"/>
  <c r="F288" i="5" s="1"/>
  <c r="E272" i="5"/>
  <c r="F272" i="5" s="1"/>
  <c r="E240" i="5"/>
  <c r="F240" i="5" s="1"/>
  <c r="E224" i="5"/>
  <c r="F224" i="5" s="1"/>
  <c r="E192" i="5"/>
  <c r="F192" i="5" s="1"/>
  <c r="E176" i="5"/>
  <c r="F176" i="5" s="1"/>
  <c r="E144" i="5"/>
  <c r="F144" i="5" s="1"/>
  <c r="E128" i="5"/>
  <c r="F128" i="5" s="1"/>
  <c r="E96" i="5"/>
  <c r="F96" i="5" s="1"/>
  <c r="E80" i="5"/>
  <c r="F80" i="5" s="1"/>
  <c r="E48" i="5"/>
  <c r="F48" i="5" s="1"/>
  <c r="E32" i="5"/>
  <c r="F32" i="5" s="1"/>
  <c r="C424" i="5"/>
  <c r="D424" i="5" s="1"/>
  <c r="D339" i="5"/>
  <c r="C472" i="5"/>
  <c r="C430" i="5"/>
  <c r="D430" i="5" s="1"/>
  <c r="C408" i="5"/>
  <c r="D409" i="5" s="1"/>
  <c r="D366" i="5"/>
  <c r="C344" i="5"/>
  <c r="D345" i="5" s="1"/>
  <c r="C302" i="5"/>
  <c r="D302" i="5" s="1"/>
  <c r="C280" i="5"/>
  <c r="D238" i="5"/>
  <c r="C54" i="5"/>
  <c r="E510" i="5"/>
  <c r="F510" i="5" s="1"/>
  <c r="E454" i="5"/>
  <c r="F454" i="5" s="1"/>
  <c r="E342" i="5"/>
  <c r="F342" i="5" s="1"/>
  <c r="E310" i="5"/>
  <c r="F310" i="5" s="1"/>
  <c r="C511" i="5"/>
  <c r="D511" i="5" s="1"/>
  <c r="C480" i="5"/>
  <c r="C374" i="5"/>
  <c r="C336" i="5"/>
  <c r="C256" i="5"/>
  <c r="D190" i="5"/>
  <c r="D78" i="5"/>
  <c r="E513" i="5"/>
  <c r="F513" i="5" s="1"/>
  <c r="E497" i="5"/>
  <c r="F497" i="5" s="1"/>
  <c r="E481" i="5"/>
  <c r="F481" i="5" s="1"/>
  <c r="E465" i="5"/>
  <c r="F465" i="5" s="1"/>
  <c r="E449" i="5"/>
  <c r="F449" i="5" s="1"/>
  <c r="E433" i="5"/>
  <c r="F433" i="5" s="1"/>
  <c r="E417" i="5"/>
  <c r="F417" i="5" s="1"/>
  <c r="E401" i="5"/>
  <c r="F401" i="5" s="1"/>
  <c r="E385" i="5"/>
  <c r="F385" i="5" s="1"/>
  <c r="E369" i="5"/>
  <c r="F369" i="5" s="1"/>
  <c r="E353" i="5"/>
  <c r="F353" i="5" s="1"/>
  <c r="E337" i="5"/>
  <c r="F337" i="5" s="1"/>
  <c r="E321" i="5"/>
  <c r="F321" i="5" s="1"/>
  <c r="E305" i="5"/>
  <c r="F305" i="5" s="1"/>
  <c r="E289" i="5"/>
  <c r="F289" i="5" s="1"/>
  <c r="E273" i="5"/>
  <c r="F273" i="5" s="1"/>
  <c r="E257" i="5"/>
  <c r="F257" i="5" s="1"/>
  <c r="E241" i="5"/>
  <c r="F241" i="5" s="1"/>
  <c r="E225" i="5"/>
  <c r="F225" i="5" s="1"/>
  <c r="E209" i="5"/>
  <c r="F209" i="5" s="1"/>
  <c r="E193" i="5"/>
  <c r="F193" i="5" s="1"/>
  <c r="E177" i="5"/>
  <c r="F177" i="5" s="1"/>
  <c r="E161" i="5"/>
  <c r="F161" i="5" s="1"/>
  <c r="E145" i="5"/>
  <c r="F145" i="5" s="1"/>
  <c r="E129" i="5"/>
  <c r="F129" i="5" s="1"/>
  <c r="E113" i="5"/>
  <c r="F113" i="5" s="1"/>
  <c r="E97" i="5"/>
  <c r="F97" i="5" s="1"/>
  <c r="E81" i="5"/>
  <c r="F81" i="5" s="1"/>
  <c r="E65" i="5"/>
  <c r="F65" i="5" s="1"/>
  <c r="E49" i="5"/>
  <c r="F49" i="5" s="1"/>
  <c r="E33" i="5"/>
  <c r="F33" i="5" s="1"/>
  <c r="E17" i="5"/>
  <c r="F17" i="5" s="1"/>
  <c r="C506" i="5"/>
  <c r="D506" i="5" s="1"/>
  <c r="C490" i="5"/>
  <c r="D490" i="5" s="1"/>
  <c r="C468" i="5"/>
  <c r="D468" i="5" s="1"/>
  <c r="C447" i="5"/>
  <c r="C426" i="5"/>
  <c r="D426" i="5" s="1"/>
  <c r="C404" i="5"/>
  <c r="D404" i="5" s="1"/>
  <c r="C383" i="5"/>
  <c r="C362" i="5"/>
  <c r="D362" i="5" s="1"/>
  <c r="C340" i="5"/>
  <c r="D340" i="5" s="1"/>
  <c r="C319" i="5"/>
  <c r="C298" i="5"/>
  <c r="D298" i="5" s="1"/>
  <c r="C276" i="5"/>
  <c r="D276" i="5" s="1"/>
  <c r="C255" i="5"/>
  <c r="D255" i="5" s="1"/>
  <c r="C234" i="5"/>
  <c r="D234" i="5" s="1"/>
  <c r="C170" i="5"/>
  <c r="D170" i="5" s="1"/>
  <c r="C42" i="5"/>
  <c r="D42" i="5" s="1"/>
  <c r="E498" i="5"/>
  <c r="F498" i="5" s="1"/>
  <c r="E462" i="5"/>
  <c r="F462" i="5" s="1"/>
  <c r="E422" i="5"/>
  <c r="F422" i="5" s="1"/>
  <c r="E386" i="5"/>
  <c r="F386" i="5" s="1"/>
  <c r="E350" i="5"/>
  <c r="F350" i="5" s="1"/>
  <c r="E314" i="5"/>
  <c r="F314" i="5" s="1"/>
  <c r="E278" i="5"/>
  <c r="F278" i="5" s="1"/>
  <c r="E238" i="5"/>
  <c r="F238" i="5" s="1"/>
  <c r="E198" i="5"/>
  <c r="F198" i="5" s="1"/>
  <c r="E162" i="5"/>
  <c r="F162" i="5" s="1"/>
  <c r="E126" i="5"/>
  <c r="F126" i="5" s="1"/>
  <c r="E86" i="5"/>
  <c r="F86" i="5" s="1"/>
  <c r="E50" i="5"/>
  <c r="F50" i="5" s="1"/>
  <c r="C368" i="5"/>
  <c r="D368" i="5" s="1"/>
  <c r="C320" i="5"/>
  <c r="C272" i="5"/>
  <c r="C206" i="5"/>
  <c r="D206" i="5" s="1"/>
  <c r="C62" i="5"/>
  <c r="D62" i="5" s="1"/>
  <c r="E507" i="5"/>
  <c r="F507" i="5" s="1"/>
  <c r="E491" i="5"/>
  <c r="F491" i="5" s="1"/>
  <c r="E475" i="5"/>
  <c r="F475" i="5" s="1"/>
  <c r="E459" i="5"/>
  <c r="F459" i="5" s="1"/>
  <c r="E443" i="5"/>
  <c r="F443" i="5" s="1"/>
  <c r="E427" i="5"/>
  <c r="F427" i="5" s="1"/>
  <c r="E411" i="5"/>
  <c r="F411" i="5" s="1"/>
  <c r="E395" i="5"/>
  <c r="F395" i="5" s="1"/>
  <c r="E379" i="5"/>
  <c r="F379" i="5" s="1"/>
  <c r="E363" i="5"/>
  <c r="F363" i="5" s="1"/>
  <c r="E347" i="5"/>
  <c r="F347" i="5" s="1"/>
  <c r="E331" i="5"/>
  <c r="F331" i="5" s="1"/>
  <c r="E315" i="5"/>
  <c r="F315" i="5" s="1"/>
  <c r="E299" i="5"/>
  <c r="F299" i="5" s="1"/>
  <c r="E283" i="5"/>
  <c r="F283" i="5" s="1"/>
  <c r="E267" i="5"/>
  <c r="F267" i="5" s="1"/>
  <c r="E251" i="5"/>
  <c r="F251" i="5" s="1"/>
  <c r="E235" i="5"/>
  <c r="F235" i="5" s="1"/>
  <c r="E219" i="5"/>
  <c r="F219" i="5" s="1"/>
  <c r="E203" i="5"/>
  <c r="F203" i="5" s="1"/>
  <c r="E187" i="5"/>
  <c r="F187" i="5" s="1"/>
  <c r="E171" i="5"/>
  <c r="F171" i="5" s="1"/>
  <c r="E155" i="5"/>
  <c r="F155" i="5" s="1"/>
  <c r="E139" i="5"/>
  <c r="F139" i="5" s="1"/>
  <c r="E123" i="5"/>
  <c r="F123" i="5" s="1"/>
  <c r="E107" i="5"/>
  <c r="F107" i="5" s="1"/>
  <c r="E91" i="5"/>
  <c r="F91" i="5" s="1"/>
  <c r="E75" i="5"/>
  <c r="F75" i="5" s="1"/>
  <c r="E59" i="5"/>
  <c r="F59" i="5" s="1"/>
  <c r="E43" i="5"/>
  <c r="F43" i="5" s="1"/>
  <c r="E27" i="5"/>
  <c r="F27" i="5" s="1"/>
  <c r="C516" i="5"/>
  <c r="D516" i="5" s="1"/>
  <c r="C500" i="5"/>
  <c r="D500" i="5" s="1"/>
  <c r="C482" i="5"/>
  <c r="C460" i="5"/>
  <c r="D460" i="5" s="1"/>
  <c r="C439" i="5"/>
  <c r="D439" i="5" s="1"/>
  <c r="C418" i="5"/>
  <c r="C396" i="5"/>
  <c r="D396" i="5" s="1"/>
  <c r="C375" i="5"/>
  <c r="C354" i="5"/>
  <c r="D355" i="5" s="1"/>
  <c r="C332" i="5"/>
  <c r="D332" i="5" s="1"/>
  <c r="C311" i="5"/>
  <c r="D311" i="5" s="1"/>
  <c r="C290" i="5"/>
  <c r="D291" i="5" s="1"/>
  <c r="C268" i="5"/>
  <c r="D268" i="5" s="1"/>
  <c r="C247" i="5"/>
  <c r="C210" i="5"/>
  <c r="C146" i="5"/>
  <c r="C82" i="5"/>
  <c r="D83" i="5" s="1"/>
  <c r="C18" i="5"/>
  <c r="C220" i="5"/>
  <c r="D221" i="5" s="1"/>
  <c r="C204" i="5"/>
  <c r="D205" i="5" s="1"/>
  <c r="C188" i="5"/>
  <c r="C172" i="5"/>
  <c r="C156" i="5"/>
  <c r="C140" i="5"/>
  <c r="D141" i="5" s="1"/>
  <c r="C124" i="5"/>
  <c r="C108" i="5"/>
  <c r="C92" i="5"/>
  <c r="C76" i="5"/>
  <c r="D77" i="5" s="1"/>
  <c r="C60" i="5"/>
  <c r="D61" i="5" s="1"/>
  <c r="C44" i="5"/>
  <c r="C28" i="5"/>
  <c r="C392" i="5"/>
  <c r="C122" i="5"/>
  <c r="D122" i="5" s="1"/>
  <c r="E358" i="5"/>
  <c r="F358" i="5" s="1"/>
  <c r="E246" i="5"/>
  <c r="F246" i="5" s="1"/>
  <c r="E22" i="5"/>
  <c r="F22" i="5" s="1"/>
  <c r="D283" i="5"/>
  <c r="C94" i="5"/>
  <c r="D94" i="5" s="1"/>
  <c r="C504" i="5"/>
  <c r="D504" i="5" s="1"/>
  <c r="C402" i="5"/>
  <c r="D403" i="5" s="1"/>
  <c r="D208" i="5"/>
  <c r="D71" i="5"/>
  <c r="C517" i="5"/>
  <c r="C501" i="5"/>
  <c r="D462" i="5"/>
  <c r="C440" i="5"/>
  <c r="D398" i="5"/>
  <c r="C376" i="5"/>
  <c r="C312" i="5"/>
  <c r="D313" i="5" s="1"/>
  <c r="C248" i="5"/>
  <c r="C150" i="5"/>
  <c r="D151" i="5" s="1"/>
  <c r="C22" i="5"/>
  <c r="E438" i="5"/>
  <c r="F438" i="5" s="1"/>
  <c r="E326" i="5"/>
  <c r="F326" i="5" s="1"/>
  <c r="E214" i="5"/>
  <c r="F214" i="5" s="1"/>
  <c r="E102" i="5"/>
  <c r="F102" i="5" s="1"/>
  <c r="C495" i="5"/>
  <c r="C390" i="5"/>
  <c r="C352" i="5"/>
  <c r="C240" i="5"/>
  <c r="D240" i="5" s="1"/>
  <c r="D142" i="5"/>
  <c r="D30" i="5"/>
  <c r="E505" i="5"/>
  <c r="F505" i="5" s="1"/>
  <c r="E489" i="5"/>
  <c r="F489" i="5" s="1"/>
  <c r="E473" i="5"/>
  <c r="F473" i="5" s="1"/>
  <c r="E457" i="5"/>
  <c r="F457" i="5" s="1"/>
  <c r="E441" i="5"/>
  <c r="F441" i="5" s="1"/>
  <c r="E425" i="5"/>
  <c r="F425" i="5" s="1"/>
  <c r="E409" i="5"/>
  <c r="F409" i="5" s="1"/>
  <c r="E393" i="5"/>
  <c r="F393" i="5" s="1"/>
  <c r="E377" i="5"/>
  <c r="F377" i="5" s="1"/>
  <c r="E361" i="5"/>
  <c r="F361" i="5" s="1"/>
  <c r="E345" i="5"/>
  <c r="F345" i="5" s="1"/>
  <c r="E329" i="5"/>
  <c r="F329" i="5" s="1"/>
  <c r="E313" i="5"/>
  <c r="F313" i="5" s="1"/>
  <c r="E297" i="5"/>
  <c r="F297" i="5" s="1"/>
  <c r="E281" i="5"/>
  <c r="F281" i="5" s="1"/>
  <c r="E265" i="5"/>
  <c r="F265" i="5" s="1"/>
  <c r="E249" i="5"/>
  <c r="F249" i="5" s="1"/>
  <c r="E233" i="5"/>
  <c r="F233" i="5" s="1"/>
  <c r="E217" i="5"/>
  <c r="F217" i="5" s="1"/>
  <c r="E201" i="5"/>
  <c r="F201" i="5" s="1"/>
  <c r="E185" i="5"/>
  <c r="F185" i="5" s="1"/>
  <c r="E169" i="5"/>
  <c r="F169" i="5" s="1"/>
  <c r="E153" i="5"/>
  <c r="F153" i="5" s="1"/>
  <c r="E137" i="5"/>
  <c r="F137" i="5" s="1"/>
  <c r="E121" i="5"/>
  <c r="F121" i="5" s="1"/>
  <c r="E105" i="5"/>
  <c r="F105" i="5" s="1"/>
  <c r="E89" i="5"/>
  <c r="F89" i="5" s="1"/>
  <c r="E73" i="5"/>
  <c r="F73" i="5" s="1"/>
  <c r="E57" i="5"/>
  <c r="F57" i="5" s="1"/>
  <c r="E41" i="5"/>
  <c r="F41" i="5" s="1"/>
  <c r="E25" i="5"/>
  <c r="F25" i="5" s="1"/>
  <c r="C514" i="5"/>
  <c r="D514" i="5" s="1"/>
  <c r="D498" i="5"/>
  <c r="C479" i="5"/>
  <c r="D479" i="5" s="1"/>
  <c r="C458" i="5"/>
  <c r="D458" i="5" s="1"/>
  <c r="C436" i="5"/>
  <c r="D436" i="5" s="1"/>
  <c r="C415" i="5"/>
  <c r="D415" i="5" s="1"/>
  <c r="C394" i="5"/>
  <c r="D394" i="5" s="1"/>
  <c r="C372" i="5"/>
  <c r="D372" i="5" s="1"/>
  <c r="C351" i="5"/>
  <c r="D351" i="5" s="1"/>
  <c r="D330" i="5"/>
  <c r="C308" i="5"/>
  <c r="D308" i="5" s="1"/>
  <c r="C287" i="5"/>
  <c r="D287" i="5" s="1"/>
  <c r="D266" i="5"/>
  <c r="C244" i="5"/>
  <c r="D244" i="5" s="1"/>
  <c r="C202" i="5"/>
  <c r="D202" i="5" s="1"/>
  <c r="C138" i="5"/>
  <c r="D138" i="5" s="1"/>
  <c r="C74" i="5"/>
  <c r="D74" i="5" s="1"/>
  <c r="E518" i="5"/>
  <c r="F518" i="5" s="1"/>
  <c r="E478" i="5"/>
  <c r="F478" i="5" s="1"/>
  <c r="E442" i="5"/>
  <c r="F442" i="5" s="1"/>
  <c r="E406" i="5"/>
  <c r="F406" i="5" s="1"/>
  <c r="E366" i="5"/>
  <c r="F366" i="5" s="1"/>
  <c r="E330" i="5"/>
  <c r="F330" i="5" s="1"/>
  <c r="E294" i="5"/>
  <c r="F294" i="5" s="1"/>
  <c r="E258" i="5"/>
  <c r="F258" i="5" s="1"/>
  <c r="E218" i="5"/>
  <c r="F218" i="5" s="1"/>
  <c r="E182" i="5"/>
  <c r="F182" i="5" s="1"/>
  <c r="E142" i="5"/>
  <c r="F142" i="5" s="1"/>
  <c r="E106" i="5"/>
  <c r="F106" i="5" s="1"/>
  <c r="E70" i="5"/>
  <c r="F70" i="5" s="1"/>
  <c r="E30" i="5"/>
  <c r="F30" i="5" s="1"/>
  <c r="D499" i="5"/>
  <c r="C448" i="5"/>
  <c r="C246" i="5"/>
  <c r="D126" i="5"/>
  <c r="E515" i="5"/>
  <c r="F515" i="5" s="1"/>
  <c r="E499" i="5"/>
  <c r="F499" i="5" s="1"/>
  <c r="E483" i="5"/>
  <c r="F483" i="5" s="1"/>
  <c r="E467" i="5"/>
  <c r="F467" i="5" s="1"/>
  <c r="E451" i="5"/>
  <c r="F451" i="5" s="1"/>
  <c r="E435" i="5"/>
  <c r="F435" i="5" s="1"/>
  <c r="E419" i="5"/>
  <c r="F419" i="5" s="1"/>
  <c r="E403" i="5"/>
  <c r="F403" i="5" s="1"/>
  <c r="E387" i="5"/>
  <c r="F387" i="5" s="1"/>
  <c r="E371" i="5"/>
  <c r="F371" i="5" s="1"/>
  <c r="E355" i="5"/>
  <c r="F355" i="5" s="1"/>
  <c r="E339" i="5"/>
  <c r="F339" i="5" s="1"/>
  <c r="E323" i="5"/>
  <c r="F323" i="5" s="1"/>
  <c r="E307" i="5"/>
  <c r="F307" i="5" s="1"/>
  <c r="E291" i="5"/>
  <c r="F291" i="5" s="1"/>
  <c r="E275" i="5"/>
  <c r="F275" i="5" s="1"/>
  <c r="E259" i="5"/>
  <c r="F259" i="5" s="1"/>
  <c r="E243" i="5"/>
  <c r="F243" i="5" s="1"/>
  <c r="E227" i="5"/>
  <c r="F227" i="5" s="1"/>
  <c r="E211" i="5"/>
  <c r="F211" i="5" s="1"/>
  <c r="E195" i="5"/>
  <c r="F195" i="5" s="1"/>
  <c r="E179" i="5"/>
  <c r="F179" i="5" s="1"/>
  <c r="E163" i="5"/>
  <c r="F163" i="5" s="1"/>
  <c r="E147" i="5"/>
  <c r="F147" i="5" s="1"/>
  <c r="E131" i="5"/>
  <c r="F131" i="5" s="1"/>
  <c r="E115" i="5"/>
  <c r="F115" i="5" s="1"/>
  <c r="E99" i="5"/>
  <c r="F99" i="5" s="1"/>
  <c r="E83" i="5"/>
  <c r="F83" i="5" s="1"/>
  <c r="E67" i="5"/>
  <c r="F67" i="5" s="1"/>
  <c r="E51" i="5"/>
  <c r="F51" i="5" s="1"/>
  <c r="E35" i="5"/>
  <c r="F35" i="5" s="1"/>
  <c r="E19" i="5"/>
  <c r="F19" i="5" s="1"/>
  <c r="C508" i="5"/>
  <c r="D508" i="5" s="1"/>
  <c r="C492" i="5"/>
  <c r="D492" i="5" s="1"/>
  <c r="C471" i="5"/>
  <c r="C450" i="5"/>
  <c r="D451" i="5" s="1"/>
  <c r="C428" i="5"/>
  <c r="D428" i="5" s="1"/>
  <c r="C407" i="5"/>
  <c r="D407" i="5" s="1"/>
  <c r="C386" i="5"/>
  <c r="D387" i="5" s="1"/>
  <c r="C364" i="5"/>
  <c r="D364" i="5" s="1"/>
  <c r="C343" i="5"/>
  <c r="D343" i="5" s="1"/>
  <c r="C322" i="5"/>
  <c r="C300" i="5"/>
  <c r="D300" i="5" s="1"/>
  <c r="C279" i="5"/>
  <c r="D279" i="5" s="1"/>
  <c r="C258" i="5"/>
  <c r="C236" i="5"/>
  <c r="D236" i="5" s="1"/>
  <c r="C178" i="5"/>
  <c r="D179" i="5" s="1"/>
  <c r="C114" i="5"/>
  <c r="C50" i="5"/>
  <c r="C228" i="5"/>
  <c r="D228" i="5" s="1"/>
  <c r="C212" i="5"/>
  <c r="D212" i="5" s="1"/>
  <c r="C196" i="5"/>
  <c r="D196" i="5" s="1"/>
  <c r="C180" i="5"/>
  <c r="D180" i="5" s="1"/>
  <c r="C164" i="5"/>
  <c r="D164" i="5" s="1"/>
  <c r="C148" i="5"/>
  <c r="D148" i="5" s="1"/>
  <c r="C132" i="5"/>
  <c r="D132" i="5" s="1"/>
  <c r="C116" i="5"/>
  <c r="D116" i="5" s="1"/>
  <c r="C100" i="5"/>
  <c r="D100" i="5" s="1"/>
  <c r="C84" i="5"/>
  <c r="D84" i="5" s="1"/>
  <c r="C68" i="5"/>
  <c r="D68" i="5" s="1"/>
  <c r="C52" i="5"/>
  <c r="D52" i="5" s="1"/>
  <c r="C36" i="5"/>
  <c r="D36" i="5" s="1"/>
  <c r="C20" i="5"/>
  <c r="D20" i="5" s="1"/>
  <c r="C481" i="5"/>
  <c r="C465" i="5"/>
  <c r="D465" i="5" s="1"/>
  <c r="C449" i="5"/>
  <c r="C433" i="5"/>
  <c r="D433" i="5" s="1"/>
  <c r="C417" i="5"/>
  <c r="D417" i="5" s="1"/>
  <c r="C401" i="5"/>
  <c r="D401" i="5" s="1"/>
  <c r="C385" i="5"/>
  <c r="D385" i="5" s="1"/>
  <c r="C369" i="5"/>
  <c r="C353" i="5"/>
  <c r="C337" i="5"/>
  <c r="C321" i="5"/>
  <c r="C305" i="5"/>
  <c r="D305" i="5" s="1"/>
  <c r="C289" i="5"/>
  <c r="D289" i="5" s="1"/>
  <c r="C273" i="5"/>
  <c r="C257" i="5"/>
  <c r="C241" i="5"/>
  <c r="C225" i="5"/>
  <c r="D225" i="5" s="1"/>
  <c r="C209" i="5"/>
  <c r="D209" i="5" s="1"/>
  <c r="C193" i="5"/>
  <c r="D193" i="5" s="1"/>
  <c r="C177" i="5"/>
  <c r="D177" i="5" s="1"/>
  <c r="C161" i="5"/>
  <c r="D161" i="5" s="1"/>
  <c r="C145" i="5"/>
  <c r="D145" i="5" s="1"/>
  <c r="C129" i="5"/>
  <c r="D129" i="5" s="1"/>
  <c r="C113" i="5"/>
  <c r="D113" i="5" s="1"/>
  <c r="C97" i="5"/>
  <c r="D97" i="5" s="1"/>
  <c r="C81" i="5"/>
  <c r="D81" i="5" s="1"/>
  <c r="C65" i="5"/>
  <c r="D65" i="5" s="1"/>
  <c r="C49" i="5"/>
  <c r="D49" i="5" s="1"/>
  <c r="C33" i="5"/>
  <c r="D33" i="5" s="1"/>
  <c r="C17" i="5"/>
  <c r="C219" i="5"/>
  <c r="D219" i="5" s="1"/>
  <c r="C203" i="5"/>
  <c r="C187" i="5"/>
  <c r="C171" i="5"/>
  <c r="C155" i="5"/>
  <c r="D155" i="5" s="1"/>
  <c r="C139" i="5"/>
  <c r="C123" i="5"/>
  <c r="C107" i="5"/>
  <c r="D107" i="5" s="1"/>
  <c r="C91" i="5"/>
  <c r="C75" i="5"/>
  <c r="C59" i="5"/>
  <c r="D59" i="5" s="1"/>
  <c r="C43" i="5"/>
  <c r="C27" i="5"/>
  <c r="D495" i="5" l="1"/>
  <c r="D383" i="5"/>
  <c r="D475" i="5"/>
  <c r="D471" i="5"/>
  <c r="D246" i="5"/>
  <c r="D319" i="5"/>
  <c r="D325" i="5"/>
  <c r="H16" i="5"/>
  <c r="H17" i="5" s="1"/>
  <c r="H18" i="5" s="1"/>
  <c r="H19" i="5" s="1"/>
  <c r="D335" i="5"/>
  <c r="D75" i="5"/>
  <c r="D337" i="5"/>
  <c r="D447" i="5"/>
  <c r="D273" i="5"/>
  <c r="D517" i="5"/>
  <c r="D128" i="5"/>
  <c r="D353" i="5"/>
  <c r="D369" i="5"/>
  <c r="D328" i="5"/>
  <c r="D390" i="5"/>
  <c r="D454" i="5"/>
  <c r="D485" i="5"/>
  <c r="D413" i="5"/>
  <c r="D299" i="5"/>
  <c r="D293" i="5"/>
  <c r="D271" i="5"/>
  <c r="D171" i="5"/>
  <c r="D187" i="5"/>
  <c r="D43" i="5"/>
  <c r="D448" i="5"/>
  <c r="D80" i="5"/>
  <c r="D336" i="5"/>
  <c r="D264" i="5"/>
  <c r="D223" i="5"/>
  <c r="D389" i="5"/>
  <c r="D380" i="5"/>
  <c r="D349" i="5"/>
  <c r="D111" i="5"/>
  <c r="D421" i="5"/>
  <c r="D253" i="5"/>
  <c r="D27" i="5"/>
  <c r="D22" i="5"/>
  <c r="D375" i="5"/>
  <c r="D445" i="5"/>
  <c r="D47" i="5"/>
  <c r="D89" i="5"/>
  <c r="D17" i="5"/>
  <c r="D50" i="5"/>
  <c r="D258" i="5"/>
  <c r="D347" i="5"/>
  <c r="D269" i="5"/>
  <c r="D477" i="5"/>
  <c r="D392" i="5"/>
  <c r="D247" i="5"/>
  <c r="D418" i="5"/>
  <c r="D320" i="5"/>
  <c r="D416" i="5"/>
  <c r="D159" i="5"/>
  <c r="D21" i="5"/>
  <c r="D85" i="5"/>
  <c r="D149" i="5"/>
  <c r="D213" i="5"/>
  <c r="D277" i="5"/>
  <c r="D469" i="5"/>
  <c r="D263" i="5"/>
  <c r="D434" i="5"/>
  <c r="D512" i="5"/>
  <c r="D326" i="5"/>
  <c r="D376" i="5"/>
  <c r="D317" i="5"/>
  <c r="D48" i="5"/>
  <c r="D374" i="5"/>
  <c r="D54" i="5"/>
  <c r="D280" i="5"/>
  <c r="D472" i="5"/>
  <c r="D37" i="5"/>
  <c r="D101" i="5"/>
  <c r="D165" i="5"/>
  <c r="D229" i="5"/>
  <c r="D357" i="5"/>
  <c r="D130" i="5"/>
  <c r="D370" i="5"/>
  <c r="D365" i="5"/>
  <c r="D505" i="5"/>
  <c r="D91" i="5"/>
  <c r="D257" i="5"/>
  <c r="D449" i="5"/>
  <c r="D440" i="5"/>
  <c r="D482" i="5"/>
  <c r="D272" i="5"/>
  <c r="D294" i="5"/>
  <c r="D411" i="5"/>
  <c r="D217" i="5"/>
  <c r="D44" i="5"/>
  <c r="D172" i="5"/>
  <c r="D18" i="5"/>
  <c r="D322" i="5"/>
  <c r="D248" i="5"/>
  <c r="D419" i="5"/>
  <c r="D28" i="5"/>
  <c r="D156" i="5"/>
  <c r="D210" i="5"/>
  <c r="D256" i="5"/>
  <c r="D173" i="5"/>
  <c r="D176" i="5"/>
  <c r="D341" i="5"/>
  <c r="D66" i="5"/>
  <c r="D230" i="5"/>
  <c r="D201" i="5"/>
  <c r="D123" i="5"/>
  <c r="D481" i="5"/>
  <c r="D114" i="5"/>
  <c r="D450" i="5"/>
  <c r="D395" i="5"/>
  <c r="D278" i="5"/>
  <c r="D459" i="5"/>
  <c r="D150" i="5"/>
  <c r="D29" i="5"/>
  <c r="D402" i="5"/>
  <c r="D342" i="5"/>
  <c r="D60" i="5"/>
  <c r="D124" i="5"/>
  <c r="D188" i="5"/>
  <c r="D82" i="5"/>
  <c r="D354" i="5"/>
  <c r="D323" i="5"/>
  <c r="D408" i="5"/>
  <c r="D493" i="5"/>
  <c r="D237" i="5"/>
  <c r="D397" i="5"/>
  <c r="D34" i="5"/>
  <c r="D235" i="5"/>
  <c r="D303" i="5"/>
  <c r="D53" i="5"/>
  <c r="D117" i="5"/>
  <c r="D181" i="5"/>
  <c r="D245" i="5"/>
  <c r="D309" i="5"/>
  <c r="D373" i="5"/>
  <c r="D437" i="5"/>
  <c r="D194" i="5"/>
  <c r="D306" i="5"/>
  <c r="D391" i="5"/>
  <c r="D262" i="5"/>
  <c r="D502" i="5"/>
  <c r="D363" i="5"/>
  <c r="D102" i="5"/>
  <c r="D23" i="5"/>
  <c r="D45" i="5"/>
  <c r="D461" i="5"/>
  <c r="D192" i="5"/>
  <c r="D456" i="5"/>
  <c r="D310" i="5"/>
  <c r="D425" i="5"/>
  <c r="D41" i="5"/>
  <c r="D153" i="5"/>
  <c r="D281" i="5"/>
  <c r="D441" i="5"/>
  <c r="D51" i="5"/>
  <c r="D115" i="5"/>
  <c r="D515" i="5"/>
  <c r="D137" i="5"/>
  <c r="D329" i="5"/>
  <c r="D400" i="5"/>
  <c r="D251" i="5"/>
  <c r="D38" i="5"/>
  <c r="D189" i="5"/>
  <c r="D429" i="5"/>
  <c r="D144" i="5"/>
  <c r="D466" i="5"/>
  <c r="D371" i="5"/>
  <c r="D207" i="5"/>
  <c r="D361" i="5"/>
  <c r="D464" i="5"/>
  <c r="D358" i="5"/>
  <c r="D121" i="5"/>
  <c r="D249" i="5"/>
  <c r="D393" i="5"/>
  <c r="D19" i="5"/>
  <c r="D211" i="5"/>
  <c r="D105" i="5"/>
  <c r="D265" i="5"/>
  <c r="D457" i="5"/>
  <c r="J15" i="5"/>
  <c r="D338" i="5"/>
  <c r="D108" i="5"/>
  <c r="D480" i="5"/>
  <c r="D321" i="5"/>
  <c r="D501" i="5"/>
  <c r="D274" i="5"/>
  <c r="D92" i="5"/>
  <c r="D220" i="5"/>
  <c r="D333" i="5"/>
  <c r="D405" i="5"/>
  <c r="D507" i="5"/>
  <c r="D157" i="5"/>
  <c r="D112" i="5"/>
  <c r="D95" i="5"/>
  <c r="D288" i="5"/>
  <c r="D73" i="5"/>
  <c r="D139" i="5"/>
  <c r="D203" i="5"/>
  <c r="D241" i="5"/>
  <c r="D178" i="5"/>
  <c r="D386" i="5"/>
  <c r="D352" i="5"/>
  <c r="D214" i="5"/>
  <c r="D312" i="5"/>
  <c r="D483" i="5"/>
  <c r="D93" i="5"/>
  <c r="D162" i="5"/>
  <c r="D435" i="5"/>
  <c r="D76" i="5"/>
  <c r="D140" i="5"/>
  <c r="D204" i="5"/>
  <c r="D146" i="5"/>
  <c r="D290" i="5"/>
  <c r="D427" i="5"/>
  <c r="D259" i="5"/>
  <c r="D344" i="5"/>
  <c r="D509" i="5"/>
  <c r="D125" i="5"/>
  <c r="D285" i="5"/>
  <c r="D226" i="5"/>
  <c r="D384" i="5"/>
  <c r="D431" i="5"/>
  <c r="D63" i="5"/>
  <c r="D69" i="5"/>
  <c r="D133" i="5"/>
  <c r="D197" i="5"/>
  <c r="D242" i="5"/>
  <c r="D496" i="5"/>
  <c r="D518" i="5"/>
  <c r="D470" i="5"/>
  <c r="D166" i="5"/>
  <c r="D55" i="5"/>
  <c r="D109" i="5"/>
  <c r="D301" i="5"/>
  <c r="D32" i="5"/>
  <c r="D98" i="5"/>
  <c r="D486" i="5"/>
  <c r="D491" i="5"/>
  <c r="D497" i="5"/>
  <c r="D233" i="5"/>
  <c r="D489" i="5"/>
  <c r="D147" i="5"/>
  <c r="D57" i="5"/>
  <c r="D169" i="5"/>
  <c r="D297" i="5"/>
  <c r="D473" i="5"/>
  <c r="D67" i="5"/>
  <c r="D131" i="5"/>
  <c r="D25" i="5"/>
  <c r="D185" i="5"/>
  <c r="D377" i="5"/>
  <c r="I18" i="5" l="1"/>
  <c r="I19" i="5"/>
  <c r="I17" i="5"/>
  <c r="H20" i="5"/>
  <c r="H21" i="5" s="1"/>
  <c r="H22" i="5" s="1"/>
  <c r="H23" i="5" s="1"/>
  <c r="I16" i="5"/>
  <c r="J16" i="5" s="1"/>
  <c r="D9" i="5"/>
  <c r="J17" i="5" l="1"/>
  <c r="J18" i="5" s="1"/>
  <c r="J19" i="5" s="1"/>
  <c r="I23" i="5"/>
  <c r="I20" i="5"/>
  <c r="H24" i="5"/>
  <c r="I22" i="5"/>
  <c r="I21" i="5"/>
  <c r="J20" i="5" l="1"/>
  <c r="J21" i="5" s="1"/>
  <c r="J22" i="5" s="1"/>
  <c r="J23" i="5" s="1"/>
  <c r="H25" i="5"/>
  <c r="I25" i="5" s="1"/>
  <c r="I24" i="5"/>
  <c r="J24" i="5" l="1"/>
  <c r="J25" i="5" s="1"/>
  <c r="H26" i="5"/>
  <c r="I26" i="5" s="1"/>
  <c r="J26" i="5" l="1"/>
  <c r="H27" i="5"/>
  <c r="I27" i="5" s="1"/>
  <c r="J27" i="5" l="1"/>
  <c r="H28" i="5"/>
  <c r="I28" i="5" s="1"/>
  <c r="J28" i="5" l="1"/>
  <c r="H29" i="5"/>
  <c r="I29" i="5" s="1"/>
  <c r="J29" i="5" l="1"/>
  <c r="H30" i="5"/>
  <c r="I30" i="5" s="1"/>
  <c r="J30" i="5" l="1"/>
  <c r="H31" i="5"/>
  <c r="I31" i="5" s="1"/>
  <c r="J31" i="5" l="1"/>
  <c r="H32" i="5"/>
  <c r="I32" i="5" s="1"/>
  <c r="J32" i="5" l="1"/>
  <c r="H33" i="5"/>
  <c r="I33" i="5" s="1"/>
  <c r="J33" i="5" l="1"/>
  <c r="H34" i="5"/>
  <c r="I34" i="5" s="1"/>
  <c r="J34" i="5" l="1"/>
  <c r="H35" i="5"/>
  <c r="I35" i="5" s="1"/>
  <c r="J35" i="5" l="1"/>
  <c r="H36" i="5"/>
  <c r="I36" i="5" s="1"/>
  <c r="J36" i="5" l="1"/>
  <c r="H37" i="5"/>
  <c r="I37" i="5" s="1"/>
  <c r="J37" i="5" l="1"/>
  <c r="H38" i="5"/>
  <c r="I38" i="5" s="1"/>
  <c r="J38" i="5" l="1"/>
  <c r="H39" i="5"/>
  <c r="I39" i="5" s="1"/>
  <c r="J39" i="5" l="1"/>
  <c r="H40" i="5"/>
  <c r="I40" i="5" s="1"/>
  <c r="J40" i="5" l="1"/>
  <c r="H41" i="5"/>
  <c r="I41" i="5" s="1"/>
  <c r="J41" i="5" l="1"/>
  <c r="H42" i="5"/>
  <c r="I42" i="5" s="1"/>
  <c r="J42" i="5" l="1"/>
  <c r="H43" i="5"/>
  <c r="I43" i="5" s="1"/>
  <c r="J43" i="5" l="1"/>
  <c r="H44" i="5"/>
  <c r="I44" i="5" s="1"/>
  <c r="J44" i="5" l="1"/>
  <c r="H45" i="5"/>
  <c r="I45" i="5" s="1"/>
  <c r="J45" i="5" l="1"/>
  <c r="H46" i="5"/>
  <c r="I46" i="5" s="1"/>
  <c r="J46" i="5" l="1"/>
  <c r="H47" i="5"/>
  <c r="I47" i="5" s="1"/>
  <c r="J47" i="5" l="1"/>
  <c r="H48" i="5"/>
  <c r="I48" i="5" s="1"/>
  <c r="J48" i="5" l="1"/>
  <c r="H49" i="5"/>
  <c r="I49" i="5" s="1"/>
  <c r="J49" i="5" l="1"/>
  <c r="H50" i="5"/>
  <c r="I50" i="5" s="1"/>
  <c r="J50" i="5" l="1"/>
  <c r="H51" i="5"/>
  <c r="I51" i="5" s="1"/>
  <c r="J51" i="5" l="1"/>
  <c r="H52" i="5"/>
  <c r="I52" i="5" s="1"/>
  <c r="J52" i="5" l="1"/>
  <c r="H53" i="5"/>
  <c r="I53" i="5" s="1"/>
  <c r="J53" i="5" l="1"/>
  <c r="H54" i="5"/>
  <c r="I54" i="5" s="1"/>
  <c r="J54" i="5" l="1"/>
  <c r="H55" i="5"/>
  <c r="H56" i="5" s="1"/>
  <c r="I55" i="5" l="1"/>
  <c r="J55" i="5" s="1"/>
  <c r="I56" i="5"/>
  <c r="H57" i="5"/>
  <c r="J56" i="5" l="1"/>
  <c r="I57" i="5"/>
  <c r="H58" i="5"/>
  <c r="J57" i="5" l="1"/>
  <c r="I58" i="5"/>
  <c r="H59" i="5"/>
  <c r="J58" i="5" l="1"/>
  <c r="I59" i="5"/>
  <c r="H60" i="5"/>
  <c r="J59" i="5" l="1"/>
  <c r="I60" i="5"/>
  <c r="H61" i="5"/>
  <c r="J60" i="5" l="1"/>
  <c r="I61" i="5"/>
  <c r="H62" i="5"/>
  <c r="J61" i="5" l="1"/>
  <c r="I62" i="5"/>
  <c r="H63" i="5"/>
  <c r="I63" i="5" s="1"/>
  <c r="J62" i="5" l="1"/>
  <c r="J63" i="5" s="1"/>
  <c r="H64" i="5"/>
  <c r="I64" i="5" s="1"/>
  <c r="J64" i="5" l="1"/>
  <c r="H65" i="5"/>
  <c r="I65" i="5" s="1"/>
  <c r="J65" i="5" l="1"/>
  <c r="H66" i="5"/>
  <c r="I66" i="5" s="1"/>
  <c r="J66" i="5" l="1"/>
  <c r="H67" i="5"/>
  <c r="I67" i="5" s="1"/>
  <c r="J67" i="5" l="1"/>
  <c r="H68" i="5"/>
  <c r="I68" i="5" s="1"/>
  <c r="J68" i="5" l="1"/>
  <c r="H69" i="5"/>
  <c r="I69" i="5" s="1"/>
  <c r="J69" i="5" l="1"/>
  <c r="H70" i="5"/>
  <c r="I70" i="5" s="1"/>
  <c r="J70" i="5" l="1"/>
  <c r="H71" i="5"/>
  <c r="I71" i="5" s="1"/>
  <c r="J71" i="5" l="1"/>
  <c r="H72" i="5"/>
  <c r="I72" i="5" s="1"/>
  <c r="J72" i="5" l="1"/>
  <c r="H73" i="5"/>
  <c r="I73" i="5" s="1"/>
  <c r="J73" i="5" l="1"/>
  <c r="H74" i="5"/>
  <c r="I74" i="5" s="1"/>
  <c r="J74" i="5" l="1"/>
  <c r="H75" i="5"/>
  <c r="I75" i="5" s="1"/>
  <c r="J75" i="5" l="1"/>
  <c r="H76" i="5"/>
  <c r="I76" i="5" s="1"/>
  <c r="J76" i="5" l="1"/>
  <c r="H77" i="5"/>
  <c r="I77" i="5" s="1"/>
  <c r="J77" i="5" l="1"/>
  <c r="H78" i="5"/>
  <c r="I78" i="5" s="1"/>
  <c r="J78" i="5" l="1"/>
  <c r="H79" i="5"/>
  <c r="I79" i="5" s="1"/>
  <c r="J79" i="5" l="1"/>
  <c r="H80" i="5"/>
  <c r="H81" i="5" s="1"/>
  <c r="I80" i="5" l="1"/>
  <c r="J80" i="5" s="1"/>
  <c r="I81" i="5"/>
  <c r="H82" i="5"/>
  <c r="J81" i="5" l="1"/>
  <c r="I82" i="5"/>
  <c r="H83" i="5"/>
  <c r="J82" i="5" l="1"/>
  <c r="I83" i="5"/>
  <c r="H84" i="5"/>
  <c r="J83" i="5" l="1"/>
  <c r="I84" i="5"/>
  <c r="H85" i="5"/>
  <c r="J84" i="5" l="1"/>
  <c r="H86" i="5"/>
  <c r="I85" i="5"/>
  <c r="J85" i="5" l="1"/>
  <c r="H87" i="5"/>
  <c r="I86" i="5"/>
  <c r="J86" i="5" l="1"/>
  <c r="H88" i="5"/>
  <c r="I87" i="5"/>
  <c r="J87" i="5" l="1"/>
  <c r="H89" i="5"/>
  <c r="I88" i="5"/>
  <c r="J88" i="5" l="1"/>
  <c r="H90" i="5"/>
  <c r="I89" i="5"/>
  <c r="J89" i="5" l="1"/>
  <c r="H91" i="5"/>
  <c r="I90" i="5"/>
  <c r="J90" i="5" l="1"/>
  <c r="H92" i="5"/>
  <c r="I91" i="5"/>
  <c r="J91" i="5" l="1"/>
  <c r="H93" i="5"/>
  <c r="I92" i="5"/>
  <c r="J92" i="5" l="1"/>
  <c r="H94" i="5"/>
  <c r="I93" i="5"/>
  <c r="J93" i="5" l="1"/>
  <c r="H95" i="5"/>
  <c r="I94" i="5"/>
  <c r="J94" i="5" l="1"/>
  <c r="H96" i="5"/>
  <c r="I95" i="5"/>
  <c r="J95" i="5" l="1"/>
  <c r="I96" i="5"/>
  <c r="H97" i="5"/>
  <c r="J96" i="5" l="1"/>
  <c r="H98" i="5"/>
  <c r="I97" i="5"/>
  <c r="J97" i="5" l="1"/>
  <c r="I98" i="5"/>
  <c r="H99" i="5"/>
  <c r="J98" i="5" l="1"/>
  <c r="H100" i="5"/>
  <c r="I99" i="5"/>
  <c r="J99" i="5" l="1"/>
  <c r="H101" i="5"/>
  <c r="I100" i="5"/>
  <c r="J100" i="5" l="1"/>
  <c r="H102" i="5"/>
  <c r="I101" i="5"/>
  <c r="J101" i="5" l="1"/>
  <c r="H103" i="5"/>
  <c r="I102" i="5"/>
  <c r="J102" i="5" l="1"/>
  <c r="I103" i="5"/>
  <c r="H104" i="5"/>
  <c r="J103" i="5" l="1"/>
  <c r="I104" i="5"/>
  <c r="H105" i="5"/>
  <c r="J104" i="5" l="1"/>
  <c r="I105" i="5"/>
  <c r="H106" i="5"/>
  <c r="J105" i="5" l="1"/>
  <c r="I106" i="5"/>
  <c r="H107" i="5"/>
  <c r="J106" i="5" l="1"/>
  <c r="H108" i="5"/>
  <c r="I107" i="5"/>
  <c r="J107" i="5" l="1"/>
  <c r="I108" i="5"/>
  <c r="H109" i="5"/>
  <c r="J108" i="5" l="1"/>
  <c r="H110" i="5"/>
  <c r="I109" i="5"/>
  <c r="J109" i="5" l="1"/>
  <c r="I110" i="5"/>
  <c r="H111" i="5"/>
  <c r="J110" i="5" l="1"/>
  <c r="H112" i="5"/>
  <c r="I111" i="5"/>
  <c r="J111" i="5" l="1"/>
  <c r="I112" i="5"/>
  <c r="H113" i="5"/>
  <c r="J112" i="5" l="1"/>
  <c r="I113" i="5"/>
  <c r="H114" i="5"/>
  <c r="J113" i="5" l="1"/>
  <c r="H115" i="5"/>
  <c r="I114" i="5"/>
  <c r="J114" i="5" l="1"/>
  <c r="I115" i="5"/>
  <c r="H116" i="5"/>
  <c r="J115" i="5" l="1"/>
  <c r="I116" i="5"/>
  <c r="H117" i="5"/>
  <c r="J116" i="5" l="1"/>
  <c r="H118" i="5"/>
  <c r="I117" i="5"/>
  <c r="J117" i="5" l="1"/>
  <c r="I118" i="5"/>
  <c r="H119" i="5"/>
  <c r="J118" i="5" l="1"/>
  <c r="H120" i="5"/>
  <c r="I119" i="5"/>
  <c r="J119" i="5" l="1"/>
  <c r="H121" i="5"/>
  <c r="I120" i="5"/>
  <c r="J120" i="5" l="1"/>
  <c r="I121" i="5"/>
  <c r="H122" i="5"/>
  <c r="J121" i="5" l="1"/>
  <c r="I122" i="5"/>
  <c r="H123" i="5"/>
  <c r="J122" i="5" l="1"/>
  <c r="I123" i="5"/>
  <c r="H124" i="5"/>
  <c r="J123" i="5" l="1"/>
  <c r="I124" i="5"/>
  <c r="H125" i="5"/>
  <c r="J124" i="5" l="1"/>
  <c r="H126" i="5"/>
  <c r="I125" i="5"/>
  <c r="J125" i="5" l="1"/>
  <c r="I126" i="5"/>
  <c r="H127" i="5"/>
  <c r="J126" i="5" l="1"/>
  <c r="I127" i="5"/>
  <c r="H128" i="5"/>
  <c r="J127" i="5" l="1"/>
  <c r="I128" i="5"/>
  <c r="H129" i="5"/>
  <c r="H130" i="5" s="1"/>
  <c r="I130" i="5" s="1"/>
  <c r="J128" i="5" l="1"/>
  <c r="I129" i="5"/>
  <c r="H131" i="5"/>
  <c r="H132" i="5" s="1"/>
  <c r="I132" i="5" s="1"/>
  <c r="J129" i="5" l="1"/>
  <c r="J130" i="5" s="1"/>
  <c r="I131" i="5"/>
  <c r="H133" i="5"/>
  <c r="J131" i="5" l="1"/>
  <c r="J132" i="5" s="1"/>
  <c r="H134" i="5"/>
  <c r="I133" i="5"/>
  <c r="J133" i="5" l="1"/>
  <c r="H135" i="5"/>
  <c r="I135" i="5" s="1"/>
  <c r="I134" i="5"/>
  <c r="J134" i="5" l="1"/>
  <c r="J135" i="5" s="1"/>
  <c r="H136" i="5"/>
  <c r="H137" i="5" l="1"/>
  <c r="I137" i="5" s="1"/>
  <c r="I136" i="5"/>
  <c r="J136" i="5" s="1"/>
  <c r="J137" i="5" l="1"/>
  <c r="H138" i="5"/>
  <c r="H139" i="5" l="1"/>
  <c r="I138" i="5"/>
  <c r="J138" i="5" s="1"/>
  <c r="H140" i="5" l="1"/>
  <c r="I140" i="5" s="1"/>
  <c r="I139" i="5"/>
  <c r="J139" i="5" s="1"/>
  <c r="J140" i="5" l="1"/>
  <c r="H141" i="5"/>
  <c r="H142" i="5" l="1"/>
  <c r="I142" i="5" s="1"/>
  <c r="I141" i="5"/>
  <c r="J141" i="5" s="1"/>
  <c r="H143" i="5" l="1"/>
  <c r="J142" i="5"/>
  <c r="H144" i="5" l="1"/>
  <c r="I144" i="5" s="1"/>
  <c r="I143" i="5"/>
  <c r="J143" i="5" s="1"/>
  <c r="J144" i="5" l="1"/>
  <c r="H145" i="5"/>
  <c r="H146" i="5" l="1"/>
  <c r="I146" i="5" s="1"/>
  <c r="I145" i="5"/>
  <c r="J145" i="5" s="1"/>
  <c r="J146" i="5" l="1"/>
  <c r="H147" i="5"/>
  <c r="H148" i="5" l="1"/>
  <c r="I147" i="5"/>
  <c r="J147" i="5" s="1"/>
  <c r="H149" i="5" l="1"/>
  <c r="I148" i="5"/>
  <c r="J148" i="5" s="1"/>
  <c r="H150" i="5" l="1"/>
  <c r="I150" i="5" s="1"/>
  <c r="I149" i="5"/>
  <c r="J149" i="5" s="1"/>
  <c r="J150" i="5" l="1"/>
  <c r="H151" i="5"/>
  <c r="H152" i="5" l="1"/>
  <c r="I151" i="5"/>
  <c r="J151" i="5" s="1"/>
  <c r="H153" i="5" l="1"/>
  <c r="I152" i="5"/>
  <c r="J152" i="5" s="1"/>
  <c r="H154" i="5" l="1"/>
  <c r="I153" i="5"/>
  <c r="J153" i="5" s="1"/>
  <c r="H155" i="5" l="1"/>
  <c r="I154" i="5"/>
  <c r="J154" i="5" s="1"/>
  <c r="H156" i="5" l="1"/>
  <c r="I155" i="5"/>
  <c r="J155" i="5" s="1"/>
  <c r="H157" i="5" l="1"/>
  <c r="I156" i="5"/>
  <c r="J156" i="5" s="1"/>
  <c r="H158" i="5" l="1"/>
  <c r="I157" i="5"/>
  <c r="J157" i="5" s="1"/>
  <c r="H159" i="5" l="1"/>
  <c r="I158" i="5"/>
  <c r="J158" i="5" s="1"/>
  <c r="H160" i="5" l="1"/>
  <c r="I159" i="5"/>
  <c r="J159" i="5" s="1"/>
  <c r="H161" i="5" l="1"/>
  <c r="I161" i="5" s="1"/>
  <c r="I160" i="5"/>
  <c r="J160" i="5" s="1"/>
  <c r="J161" i="5" l="1"/>
  <c r="H162" i="5"/>
  <c r="H163" i="5" l="1"/>
  <c r="I162" i="5"/>
  <c r="J162" i="5" s="1"/>
  <c r="H164" i="5" l="1"/>
  <c r="I164" i="5" s="1"/>
  <c r="I163" i="5"/>
  <c r="J163" i="5" s="1"/>
  <c r="J164" i="5" l="1"/>
  <c r="H165" i="5"/>
  <c r="I165" i="5" s="1"/>
  <c r="J165" i="5" l="1"/>
  <c r="H166" i="5"/>
  <c r="H167" i="5" l="1"/>
  <c r="I167" i="5" s="1"/>
  <c r="I166" i="5"/>
  <c r="J166" i="5" s="1"/>
  <c r="H168" i="5" l="1"/>
  <c r="I168" i="5" s="1"/>
  <c r="J167" i="5"/>
  <c r="H169" i="5" l="1"/>
  <c r="J168" i="5"/>
  <c r="H170" i="5" l="1"/>
  <c r="I169" i="5"/>
  <c r="J169" i="5" s="1"/>
  <c r="H171" i="5" l="1"/>
  <c r="I170" i="5"/>
  <c r="J170" i="5" s="1"/>
  <c r="H172" i="5" l="1"/>
  <c r="I171" i="5"/>
  <c r="J171" i="5" s="1"/>
  <c r="H173" i="5" l="1"/>
  <c r="I172" i="5"/>
  <c r="J172" i="5" s="1"/>
  <c r="H174" i="5" l="1"/>
  <c r="I173" i="5"/>
  <c r="J173" i="5" s="1"/>
  <c r="H175" i="5" l="1"/>
  <c r="I174" i="5"/>
  <c r="J174" i="5" s="1"/>
  <c r="H176" i="5" l="1"/>
  <c r="I175" i="5"/>
  <c r="J175" i="5" s="1"/>
  <c r="H177" i="5" l="1"/>
  <c r="I176" i="5"/>
  <c r="J176" i="5" s="1"/>
  <c r="H178" i="5" l="1"/>
  <c r="I177" i="5"/>
  <c r="J177" i="5" s="1"/>
  <c r="H179" i="5" l="1"/>
  <c r="I178" i="5"/>
  <c r="J178" i="5" s="1"/>
  <c r="H180" i="5" l="1"/>
  <c r="I179" i="5"/>
  <c r="J179" i="5" s="1"/>
  <c r="H181" i="5" l="1"/>
  <c r="I180" i="5"/>
  <c r="J180" i="5" s="1"/>
  <c r="H182" i="5" l="1"/>
  <c r="I181" i="5"/>
  <c r="J181" i="5" s="1"/>
  <c r="H183" i="5" l="1"/>
  <c r="I182" i="5"/>
  <c r="J182" i="5" s="1"/>
  <c r="H184" i="5" l="1"/>
  <c r="I183" i="5"/>
  <c r="J183" i="5" s="1"/>
  <c r="H185" i="5" l="1"/>
  <c r="I184" i="5"/>
  <c r="J184" i="5" s="1"/>
  <c r="H186" i="5" l="1"/>
  <c r="I186" i="5" s="1"/>
  <c r="I185" i="5"/>
  <c r="J185" i="5" s="1"/>
  <c r="J186" i="5" l="1"/>
  <c r="H187" i="5"/>
  <c r="H188" i="5" l="1"/>
  <c r="I188" i="5" s="1"/>
  <c r="I187" i="5"/>
  <c r="J187" i="5" s="1"/>
  <c r="J188" i="5" l="1"/>
  <c r="H189" i="5"/>
  <c r="H190" i="5" l="1"/>
  <c r="I189" i="5"/>
  <c r="J189" i="5" s="1"/>
  <c r="H191" i="5" l="1"/>
  <c r="I191" i="5" s="1"/>
  <c r="I190" i="5"/>
  <c r="J190" i="5" s="1"/>
  <c r="J191" i="5" l="1"/>
  <c r="H192" i="5"/>
  <c r="H193" i="5" l="1"/>
  <c r="I192" i="5"/>
  <c r="J192" i="5" s="1"/>
  <c r="H194" i="5" l="1"/>
  <c r="I194" i="5" s="1"/>
  <c r="I193" i="5"/>
  <c r="J193" i="5" s="1"/>
  <c r="J194" i="5" l="1"/>
  <c r="H195" i="5"/>
  <c r="H196" i="5" l="1"/>
  <c r="I195" i="5"/>
  <c r="J195" i="5" s="1"/>
  <c r="H197" i="5" l="1"/>
  <c r="I197" i="5" s="1"/>
  <c r="I196" i="5"/>
  <c r="J196" i="5" s="1"/>
  <c r="H198" i="5" l="1"/>
  <c r="J197" i="5"/>
  <c r="H199" i="5" l="1"/>
  <c r="I198" i="5"/>
  <c r="J198" i="5" s="1"/>
  <c r="H200" i="5" l="1"/>
  <c r="I199" i="5"/>
  <c r="J199" i="5" s="1"/>
  <c r="H201" i="5" l="1"/>
  <c r="I201" i="5" s="1"/>
  <c r="I200" i="5"/>
  <c r="J200" i="5" s="1"/>
  <c r="J201" i="5" l="1"/>
  <c r="H202" i="5"/>
  <c r="H203" i="5" l="1"/>
  <c r="I202" i="5"/>
  <c r="J202" i="5" s="1"/>
  <c r="H204" i="5" l="1"/>
  <c r="I204" i="5" s="1"/>
  <c r="I203" i="5"/>
  <c r="J203" i="5" s="1"/>
  <c r="H205" i="5" l="1"/>
  <c r="J204" i="5"/>
  <c r="H206" i="5" l="1"/>
  <c r="I205" i="5"/>
  <c r="J205" i="5" s="1"/>
  <c r="H207" i="5" l="1"/>
  <c r="I206" i="5"/>
  <c r="J206" i="5" s="1"/>
  <c r="H208" i="5" l="1"/>
  <c r="I207" i="5"/>
  <c r="J207" i="5" s="1"/>
  <c r="H209" i="5" l="1"/>
  <c r="I208" i="5"/>
  <c r="J208" i="5" s="1"/>
  <c r="H210" i="5" l="1"/>
  <c r="I209" i="5"/>
  <c r="J209" i="5" s="1"/>
  <c r="H211" i="5" l="1"/>
  <c r="I210" i="5"/>
  <c r="J210" i="5" s="1"/>
  <c r="H212" i="5" l="1"/>
  <c r="I211" i="5"/>
  <c r="J211" i="5" s="1"/>
  <c r="H213" i="5" l="1"/>
  <c r="I213" i="5" s="1"/>
  <c r="I212" i="5"/>
  <c r="J212" i="5" s="1"/>
  <c r="J213" i="5" l="1"/>
  <c r="H214" i="5"/>
  <c r="H215" i="5" l="1"/>
  <c r="I214" i="5"/>
  <c r="J214" i="5" s="1"/>
  <c r="H216" i="5" l="1"/>
  <c r="I216" i="5" s="1"/>
  <c r="I215" i="5"/>
  <c r="J215" i="5" s="1"/>
  <c r="J216" i="5" l="1"/>
  <c r="H217" i="5"/>
  <c r="I217" i="5" s="1"/>
  <c r="J217" i="5" l="1"/>
  <c r="H218" i="5"/>
  <c r="H219" i="5" l="1"/>
  <c r="I218" i="5"/>
  <c r="J218" i="5" s="1"/>
  <c r="H220" i="5" l="1"/>
  <c r="I220" i="5" s="1"/>
  <c r="I219" i="5"/>
  <c r="J219" i="5" s="1"/>
  <c r="J220" i="5" l="1"/>
  <c r="H221" i="5"/>
  <c r="H222" i="5" l="1"/>
  <c r="I221" i="5"/>
  <c r="J221" i="5" s="1"/>
  <c r="H223" i="5" l="1"/>
  <c r="I222" i="5"/>
  <c r="J222" i="5" s="1"/>
  <c r="H224" i="5" l="1"/>
  <c r="I224" i="5" s="1"/>
  <c r="I223" i="5"/>
  <c r="J223" i="5" s="1"/>
  <c r="J224" i="5" l="1"/>
  <c r="H225" i="5"/>
  <c r="H226" i="5" l="1"/>
  <c r="I225" i="5"/>
  <c r="J225" i="5" s="1"/>
  <c r="H227" i="5" l="1"/>
  <c r="I227" i="5" s="1"/>
  <c r="I226" i="5"/>
  <c r="J226" i="5" s="1"/>
  <c r="J227" i="5" l="1"/>
  <c r="H228" i="5"/>
  <c r="I228" i="5" s="1"/>
  <c r="J228" i="5" l="1"/>
  <c r="H229" i="5"/>
  <c r="I229" i="5" s="1"/>
  <c r="H230" i="5" l="1"/>
  <c r="J229" i="5"/>
  <c r="H231" i="5" l="1"/>
  <c r="I231" i="5" s="1"/>
  <c r="I230" i="5"/>
  <c r="J230" i="5" s="1"/>
  <c r="J231" i="5" l="1"/>
  <c r="H232" i="5"/>
  <c r="H233" i="5" l="1"/>
  <c r="I232" i="5"/>
  <c r="J232" i="5" s="1"/>
  <c r="H234" i="5" l="1"/>
  <c r="I233" i="5"/>
  <c r="J233" i="5" s="1"/>
  <c r="H235" i="5" l="1"/>
  <c r="I235" i="5" s="1"/>
  <c r="I234" i="5"/>
  <c r="J234" i="5" s="1"/>
  <c r="J235" i="5" l="1"/>
  <c r="H236" i="5"/>
  <c r="I236" i="5" s="1"/>
  <c r="J236" i="5" l="1"/>
  <c r="H237" i="5"/>
  <c r="H238" i="5" l="1"/>
  <c r="I237" i="5"/>
  <c r="J237" i="5" s="1"/>
  <c r="H239" i="5" l="1"/>
  <c r="I238" i="5"/>
  <c r="J238" i="5" s="1"/>
  <c r="H240" i="5" l="1"/>
  <c r="I240" i="5" s="1"/>
  <c r="I239" i="5"/>
  <c r="J239" i="5" s="1"/>
  <c r="J240" i="5" l="1"/>
  <c r="H241" i="5"/>
  <c r="H242" i="5" l="1"/>
  <c r="I241" i="5"/>
  <c r="J241" i="5" s="1"/>
  <c r="H243" i="5" l="1"/>
  <c r="I242" i="5"/>
  <c r="J242" i="5" s="1"/>
  <c r="H244" i="5" l="1"/>
  <c r="I243" i="5"/>
  <c r="J243" i="5" s="1"/>
  <c r="H245" i="5" l="1"/>
  <c r="I245" i="5" s="1"/>
  <c r="I244" i="5"/>
  <c r="J244" i="5" s="1"/>
  <c r="J245" i="5" l="1"/>
  <c r="H246" i="5"/>
  <c r="H247" i="5" l="1"/>
  <c r="I247" i="5" s="1"/>
  <c r="I246" i="5"/>
  <c r="J246" i="5" s="1"/>
  <c r="H248" i="5" l="1"/>
  <c r="J247" i="5"/>
  <c r="H249" i="5" l="1"/>
  <c r="I248" i="5"/>
  <c r="J248" i="5" s="1"/>
  <c r="H250" i="5" l="1"/>
  <c r="I249" i="5"/>
  <c r="J249" i="5" s="1"/>
  <c r="H251" i="5" l="1"/>
  <c r="I250" i="5"/>
  <c r="J250" i="5" s="1"/>
  <c r="H252" i="5" l="1"/>
  <c r="I251" i="5"/>
  <c r="J251" i="5" s="1"/>
  <c r="H253" i="5" l="1"/>
  <c r="I252" i="5"/>
  <c r="J252" i="5" s="1"/>
  <c r="H254" i="5" l="1"/>
  <c r="I254" i="5" s="1"/>
  <c r="I253" i="5"/>
  <c r="J253" i="5" s="1"/>
  <c r="J254" i="5" l="1"/>
  <c r="H255" i="5"/>
  <c r="H256" i="5" l="1"/>
  <c r="I255" i="5"/>
  <c r="J255" i="5" s="1"/>
  <c r="H257" i="5" l="1"/>
  <c r="I256" i="5"/>
  <c r="J256" i="5" s="1"/>
  <c r="H258" i="5" l="1"/>
  <c r="I257" i="5"/>
  <c r="J257" i="5" s="1"/>
  <c r="H259" i="5" l="1"/>
  <c r="I258" i="5"/>
  <c r="J258" i="5" s="1"/>
  <c r="H260" i="5" l="1"/>
  <c r="I259" i="5"/>
  <c r="J259" i="5" s="1"/>
  <c r="H261" i="5" l="1"/>
  <c r="I261" i="5" s="1"/>
  <c r="I260" i="5"/>
  <c r="J260" i="5" s="1"/>
  <c r="J261" i="5" l="1"/>
  <c r="H262" i="5"/>
  <c r="I262" i="5" s="1"/>
  <c r="J262" i="5" l="1"/>
  <c r="H263" i="5"/>
  <c r="H264" i="5" l="1"/>
  <c r="I264" i="5" s="1"/>
  <c r="I263" i="5"/>
  <c r="J263" i="5" s="1"/>
  <c r="H265" i="5" l="1"/>
  <c r="I265" i="5" s="1"/>
  <c r="J264" i="5"/>
  <c r="H266" i="5" l="1"/>
  <c r="I266" i="5" s="1"/>
  <c r="J265" i="5"/>
  <c r="H267" i="5" l="1"/>
  <c r="J266" i="5"/>
  <c r="H268" i="5" l="1"/>
  <c r="I267" i="5"/>
  <c r="J267" i="5" s="1"/>
  <c r="H269" i="5" l="1"/>
  <c r="I268" i="5"/>
  <c r="J268" i="5" s="1"/>
  <c r="H270" i="5" l="1"/>
  <c r="I270" i="5" s="1"/>
  <c r="I269" i="5"/>
  <c r="J269" i="5" s="1"/>
  <c r="J270" i="5" l="1"/>
  <c r="H271" i="5"/>
  <c r="H272" i="5" l="1"/>
  <c r="I271" i="5"/>
  <c r="J271" i="5" s="1"/>
  <c r="H273" i="5" l="1"/>
  <c r="I272" i="5"/>
  <c r="J272" i="5" s="1"/>
  <c r="H274" i="5" l="1"/>
  <c r="I274" i="5" s="1"/>
  <c r="I273" i="5"/>
  <c r="J273" i="5" s="1"/>
  <c r="J274" i="5" l="1"/>
  <c r="H275" i="5"/>
  <c r="H276" i="5" l="1"/>
  <c r="I275" i="5"/>
  <c r="J275" i="5" s="1"/>
  <c r="H277" i="5" l="1"/>
  <c r="I276" i="5"/>
  <c r="J276" i="5" s="1"/>
  <c r="H278" i="5" l="1"/>
  <c r="I277" i="5"/>
  <c r="J277" i="5" s="1"/>
  <c r="H279" i="5" l="1"/>
  <c r="I279" i="5" s="1"/>
  <c r="I278" i="5"/>
  <c r="J278" i="5" s="1"/>
  <c r="J279" i="5" l="1"/>
  <c r="H280" i="5"/>
  <c r="I280" i="5" s="1"/>
  <c r="J280" i="5" l="1"/>
  <c r="H281" i="5"/>
  <c r="H282" i="5" l="1"/>
  <c r="I281" i="5"/>
  <c r="J281" i="5" s="1"/>
  <c r="H283" i="5" l="1"/>
  <c r="I283" i="5" s="1"/>
  <c r="I282" i="5"/>
  <c r="J282" i="5" s="1"/>
  <c r="J283" i="5" l="1"/>
  <c r="H284" i="5"/>
  <c r="H285" i="5" l="1"/>
  <c r="I284" i="5"/>
  <c r="J284" i="5" s="1"/>
  <c r="H286" i="5" l="1"/>
  <c r="I286" i="5" s="1"/>
  <c r="I285" i="5"/>
  <c r="J285" i="5" s="1"/>
  <c r="J286" i="5" l="1"/>
  <c r="H287" i="5"/>
  <c r="H288" i="5" l="1"/>
  <c r="I287" i="5"/>
  <c r="J287" i="5" s="1"/>
  <c r="H289" i="5" l="1"/>
  <c r="I289" i="5" s="1"/>
  <c r="I288" i="5"/>
  <c r="J288" i="5" s="1"/>
  <c r="J289" i="5" l="1"/>
  <c r="H290" i="5"/>
  <c r="H291" i="5" l="1"/>
  <c r="I290" i="5"/>
  <c r="J290" i="5" s="1"/>
  <c r="H292" i="5" l="1"/>
  <c r="I291" i="5"/>
  <c r="J291" i="5" s="1"/>
  <c r="H293" i="5" l="1"/>
  <c r="I293" i="5" s="1"/>
  <c r="I292" i="5"/>
  <c r="J292" i="5" s="1"/>
  <c r="J293" i="5" l="1"/>
  <c r="H294" i="5"/>
  <c r="H295" i="5" l="1"/>
  <c r="I294" i="5"/>
  <c r="J294" i="5" s="1"/>
  <c r="H296" i="5" l="1"/>
  <c r="I296" i="5" s="1"/>
  <c r="I295" i="5"/>
  <c r="J295" i="5" s="1"/>
  <c r="J296" i="5" l="1"/>
  <c r="H297" i="5"/>
  <c r="H298" i="5" l="1"/>
  <c r="I297" i="5"/>
  <c r="J297" i="5" s="1"/>
  <c r="H299" i="5" l="1"/>
  <c r="I298" i="5"/>
  <c r="J298" i="5" s="1"/>
  <c r="H300" i="5" l="1"/>
  <c r="I299" i="5"/>
  <c r="J299" i="5" s="1"/>
  <c r="H301" i="5" l="1"/>
  <c r="I301" i="5" s="1"/>
  <c r="I300" i="5"/>
  <c r="J300" i="5" s="1"/>
  <c r="J301" i="5" l="1"/>
  <c r="H302" i="5"/>
  <c r="H303" i="5" l="1"/>
  <c r="I302" i="5"/>
  <c r="J302" i="5" s="1"/>
  <c r="H304" i="5" l="1"/>
  <c r="I303" i="5"/>
  <c r="J303" i="5" s="1"/>
  <c r="H305" i="5" l="1"/>
  <c r="I304" i="5"/>
  <c r="J304" i="5" s="1"/>
  <c r="H306" i="5" l="1"/>
  <c r="I306" i="5" s="1"/>
  <c r="I305" i="5"/>
  <c r="J305" i="5" s="1"/>
  <c r="J306" i="5" l="1"/>
  <c r="H307" i="5"/>
  <c r="I307" i="5" s="1"/>
  <c r="J307" i="5" l="1"/>
  <c r="H308" i="5"/>
  <c r="H309" i="5" l="1"/>
  <c r="I308" i="5"/>
  <c r="J308" i="5" s="1"/>
  <c r="H310" i="5" l="1"/>
  <c r="I309" i="5"/>
  <c r="J309" i="5" s="1"/>
  <c r="H311" i="5" l="1"/>
  <c r="I310" i="5"/>
  <c r="J310" i="5" s="1"/>
  <c r="H312" i="5" l="1"/>
  <c r="I311" i="5"/>
  <c r="J311" i="5" s="1"/>
  <c r="H313" i="5" l="1"/>
  <c r="I312" i="5"/>
  <c r="J312" i="5" s="1"/>
  <c r="H314" i="5" l="1"/>
  <c r="I313" i="5"/>
  <c r="J313" i="5" s="1"/>
  <c r="H315" i="5" l="1"/>
  <c r="I315" i="5" s="1"/>
  <c r="I314" i="5"/>
  <c r="J314" i="5" s="1"/>
  <c r="J315" i="5" l="1"/>
  <c r="H316" i="5"/>
  <c r="H317" i="5" l="1"/>
  <c r="I317" i="5" s="1"/>
  <c r="I316" i="5"/>
  <c r="J316" i="5" s="1"/>
  <c r="J317" i="5" l="1"/>
  <c r="H318" i="5"/>
  <c r="H319" i="5" l="1"/>
  <c r="I318" i="5"/>
  <c r="J318" i="5" s="1"/>
  <c r="H320" i="5" l="1"/>
  <c r="I320" i="5" s="1"/>
  <c r="I319" i="5"/>
  <c r="J319" i="5" s="1"/>
  <c r="J320" i="5" l="1"/>
  <c r="H321" i="5"/>
  <c r="I321" i="5" s="1"/>
  <c r="J321" i="5" l="1"/>
  <c r="H322" i="5"/>
  <c r="I322" i="5" s="1"/>
  <c r="J322" i="5" l="1"/>
  <c r="H323" i="5"/>
  <c r="H324" i="5" l="1"/>
  <c r="I323" i="5"/>
  <c r="J323" i="5" s="1"/>
  <c r="H325" i="5" l="1"/>
  <c r="I325" i="5" s="1"/>
  <c r="I324" i="5"/>
  <c r="J324" i="5" s="1"/>
  <c r="J325" i="5" l="1"/>
  <c r="H326" i="5"/>
  <c r="H327" i="5" l="1"/>
  <c r="I326" i="5"/>
  <c r="J326" i="5" s="1"/>
  <c r="H328" i="5" l="1"/>
  <c r="I328" i="5" s="1"/>
  <c r="I327" i="5"/>
  <c r="J327" i="5" s="1"/>
  <c r="J328" i="5" l="1"/>
  <c r="H329" i="5"/>
  <c r="H330" i="5" l="1"/>
  <c r="I329" i="5"/>
  <c r="J329" i="5" s="1"/>
  <c r="H331" i="5" l="1"/>
  <c r="I330" i="5"/>
  <c r="J330" i="5" s="1"/>
  <c r="H332" i="5" l="1"/>
  <c r="I331" i="5"/>
  <c r="J331" i="5" s="1"/>
  <c r="H333" i="5" l="1"/>
  <c r="I332" i="5"/>
  <c r="J332" i="5" s="1"/>
  <c r="H334" i="5" l="1"/>
  <c r="I334" i="5" s="1"/>
  <c r="I333" i="5"/>
  <c r="J333" i="5" s="1"/>
  <c r="J334" i="5" l="1"/>
  <c r="H335" i="5"/>
  <c r="H336" i="5" l="1"/>
  <c r="I336" i="5" s="1"/>
  <c r="I335" i="5"/>
  <c r="J335" i="5" s="1"/>
  <c r="J336" i="5" l="1"/>
  <c r="H337" i="5"/>
  <c r="H338" i="5" l="1"/>
  <c r="I337" i="5"/>
  <c r="J337" i="5" s="1"/>
  <c r="H339" i="5" l="1"/>
  <c r="I338" i="5"/>
  <c r="J338" i="5" s="1"/>
  <c r="H340" i="5" l="1"/>
  <c r="I339" i="5"/>
  <c r="J339" i="5" s="1"/>
  <c r="H341" i="5" l="1"/>
  <c r="I341" i="5" s="1"/>
  <c r="I340" i="5"/>
  <c r="J340" i="5" s="1"/>
  <c r="J341" i="5" l="1"/>
  <c r="H342" i="5"/>
  <c r="I342" i="5" s="1"/>
  <c r="J342" i="5" l="1"/>
  <c r="H343" i="5"/>
  <c r="H344" i="5" l="1"/>
  <c r="I344" i="5" s="1"/>
  <c r="I343" i="5"/>
  <c r="J343" i="5" s="1"/>
  <c r="J344" i="5" l="1"/>
  <c r="H345" i="5"/>
  <c r="H346" i="5" l="1"/>
  <c r="I345" i="5"/>
  <c r="J345" i="5" s="1"/>
  <c r="H347" i="5" l="1"/>
  <c r="I347" i="5" s="1"/>
  <c r="I346" i="5"/>
  <c r="J346" i="5" s="1"/>
  <c r="H348" i="5" l="1"/>
  <c r="I348" i="5" s="1"/>
  <c r="J347" i="5"/>
  <c r="H349" i="5" l="1"/>
  <c r="J348" i="5"/>
  <c r="H350" i="5" l="1"/>
  <c r="I350" i="5" s="1"/>
  <c r="I349" i="5"/>
  <c r="J349" i="5" s="1"/>
  <c r="J350" i="5" l="1"/>
  <c r="H351" i="5"/>
  <c r="H352" i="5" l="1"/>
  <c r="I352" i="5" s="1"/>
  <c r="I351" i="5"/>
  <c r="J351" i="5" s="1"/>
  <c r="J352" i="5" l="1"/>
  <c r="H353" i="5"/>
  <c r="I353" i="5" s="1"/>
  <c r="H354" i="5" l="1"/>
  <c r="J353" i="5"/>
  <c r="H355" i="5" l="1"/>
  <c r="I354" i="5"/>
  <c r="J354" i="5" s="1"/>
  <c r="H356" i="5" l="1"/>
  <c r="I356" i="5" s="1"/>
  <c r="I355" i="5"/>
  <c r="J355" i="5" s="1"/>
  <c r="J356" i="5" l="1"/>
  <c r="H357" i="5"/>
  <c r="H358" i="5" l="1"/>
  <c r="I358" i="5" s="1"/>
  <c r="I357" i="5"/>
  <c r="J357" i="5" s="1"/>
  <c r="H359" i="5" l="1"/>
  <c r="J358" i="5"/>
  <c r="H360" i="5" l="1"/>
  <c r="I360" i="5" s="1"/>
  <c r="I359" i="5"/>
  <c r="J359" i="5" s="1"/>
  <c r="J360" i="5" l="1"/>
  <c r="H361" i="5"/>
  <c r="I361" i="5" s="1"/>
  <c r="J361" i="5" l="1"/>
  <c r="H362" i="5"/>
  <c r="H363" i="5" l="1"/>
  <c r="I362" i="5"/>
  <c r="J362" i="5" s="1"/>
  <c r="H364" i="5" l="1"/>
  <c r="I363" i="5"/>
  <c r="J363" i="5" s="1"/>
  <c r="H365" i="5" l="1"/>
  <c r="I365" i="5" s="1"/>
  <c r="I364" i="5"/>
  <c r="J364" i="5" s="1"/>
  <c r="J365" i="5" l="1"/>
  <c r="H366" i="5"/>
  <c r="I366" i="5" s="1"/>
  <c r="J366" i="5" l="1"/>
  <c r="H367" i="5"/>
  <c r="I367" i="5" s="1"/>
  <c r="J367" i="5" l="1"/>
  <c r="H368" i="5"/>
  <c r="H369" i="5" l="1"/>
  <c r="I368" i="5"/>
  <c r="J368" i="5" s="1"/>
  <c r="H370" i="5" l="1"/>
  <c r="I369" i="5"/>
  <c r="J369" i="5" s="1"/>
  <c r="H371" i="5" l="1"/>
  <c r="I370" i="5"/>
  <c r="J370" i="5" s="1"/>
  <c r="H372" i="5" l="1"/>
  <c r="I371" i="5"/>
  <c r="J371" i="5" s="1"/>
  <c r="H373" i="5" l="1"/>
  <c r="I373" i="5" s="1"/>
  <c r="I372" i="5"/>
  <c r="J372" i="5" s="1"/>
  <c r="J373" i="5" l="1"/>
  <c r="H374" i="5"/>
  <c r="H375" i="5" l="1"/>
  <c r="I375" i="5" s="1"/>
  <c r="I374" i="5"/>
  <c r="J374" i="5" s="1"/>
  <c r="H376" i="5" l="1"/>
  <c r="J375" i="5"/>
  <c r="H377" i="5" l="1"/>
  <c r="I377" i="5" s="1"/>
  <c r="I376" i="5"/>
  <c r="J376" i="5" s="1"/>
  <c r="J377" i="5" l="1"/>
  <c r="H378" i="5"/>
  <c r="H379" i="5" l="1"/>
  <c r="I378" i="5"/>
  <c r="J378" i="5" s="1"/>
  <c r="H380" i="5" l="1"/>
  <c r="I379" i="5"/>
  <c r="J379" i="5" s="1"/>
  <c r="H381" i="5" l="1"/>
  <c r="I380" i="5"/>
  <c r="J380" i="5" s="1"/>
  <c r="H382" i="5" l="1"/>
  <c r="I381" i="5"/>
  <c r="J381" i="5" s="1"/>
  <c r="H383" i="5" l="1"/>
  <c r="I382" i="5"/>
  <c r="J382" i="5" s="1"/>
  <c r="H384" i="5" l="1"/>
  <c r="I383" i="5"/>
  <c r="J383" i="5" s="1"/>
  <c r="H385" i="5" l="1"/>
  <c r="I384" i="5"/>
  <c r="J384" i="5" s="1"/>
  <c r="H386" i="5" l="1"/>
  <c r="I386" i="5" s="1"/>
  <c r="I385" i="5"/>
  <c r="J385" i="5" s="1"/>
  <c r="J386" i="5" l="1"/>
  <c r="H387" i="5"/>
  <c r="H388" i="5" l="1"/>
  <c r="I387" i="5"/>
  <c r="J387" i="5" s="1"/>
  <c r="H389" i="5" l="1"/>
  <c r="I389" i="5" s="1"/>
  <c r="I388" i="5"/>
  <c r="J388" i="5" s="1"/>
  <c r="J389" i="5" l="1"/>
  <c r="H390" i="5"/>
  <c r="H391" i="5" l="1"/>
  <c r="I390" i="5"/>
  <c r="J390" i="5" s="1"/>
  <c r="H392" i="5" l="1"/>
  <c r="I391" i="5"/>
  <c r="J391" i="5" s="1"/>
  <c r="H393" i="5" l="1"/>
  <c r="I392" i="5"/>
  <c r="J392" i="5" s="1"/>
  <c r="H394" i="5" l="1"/>
  <c r="I393" i="5"/>
  <c r="J393" i="5" s="1"/>
  <c r="H395" i="5" l="1"/>
  <c r="I394" i="5"/>
  <c r="J394" i="5" s="1"/>
  <c r="H396" i="5" l="1"/>
  <c r="I395" i="5"/>
  <c r="J395" i="5" s="1"/>
  <c r="H397" i="5" l="1"/>
  <c r="I396" i="5"/>
  <c r="J396" i="5" s="1"/>
  <c r="H398" i="5" l="1"/>
  <c r="I397" i="5"/>
  <c r="J397" i="5" s="1"/>
  <c r="H399" i="5" l="1"/>
  <c r="I398" i="5"/>
  <c r="J398" i="5" s="1"/>
  <c r="H400" i="5" l="1"/>
  <c r="I399" i="5"/>
  <c r="J399" i="5" s="1"/>
  <c r="H401" i="5" l="1"/>
  <c r="I401" i="5" s="1"/>
  <c r="I400" i="5"/>
  <c r="J400" i="5" s="1"/>
  <c r="J401" i="5" l="1"/>
  <c r="H402" i="5"/>
  <c r="H403" i="5" l="1"/>
  <c r="I402" i="5"/>
  <c r="J402" i="5" s="1"/>
  <c r="H404" i="5" l="1"/>
  <c r="I403" i="5"/>
  <c r="J403" i="5" s="1"/>
  <c r="H405" i="5" l="1"/>
  <c r="I404" i="5"/>
  <c r="J404" i="5" s="1"/>
  <c r="H406" i="5" l="1"/>
  <c r="I405" i="5"/>
  <c r="J405" i="5" s="1"/>
  <c r="H407" i="5" l="1"/>
  <c r="I406" i="5"/>
  <c r="J406" i="5" s="1"/>
  <c r="H408" i="5" l="1"/>
  <c r="I407" i="5"/>
  <c r="J407" i="5" s="1"/>
  <c r="H409" i="5" l="1"/>
  <c r="I408" i="5"/>
  <c r="J408" i="5" s="1"/>
  <c r="H410" i="5" l="1"/>
  <c r="I409" i="5"/>
  <c r="J409" i="5" s="1"/>
  <c r="H411" i="5" l="1"/>
  <c r="I411" i="5" s="1"/>
  <c r="I410" i="5"/>
  <c r="J410" i="5" s="1"/>
  <c r="J411" i="5" l="1"/>
  <c r="H412" i="5"/>
  <c r="H413" i="5" l="1"/>
  <c r="I412" i="5"/>
  <c r="J412" i="5" s="1"/>
  <c r="H414" i="5" l="1"/>
  <c r="I413" i="5"/>
  <c r="J413" i="5" s="1"/>
  <c r="H415" i="5" l="1"/>
  <c r="I415" i="5" s="1"/>
  <c r="I414" i="5"/>
  <c r="J414" i="5" s="1"/>
  <c r="J415" i="5" l="1"/>
  <c r="H416" i="5"/>
  <c r="H417" i="5" l="1"/>
  <c r="I417" i="5" s="1"/>
  <c r="I416" i="5"/>
  <c r="J416" i="5" s="1"/>
  <c r="J417" i="5" l="1"/>
  <c r="H418" i="5"/>
  <c r="H419" i="5" l="1"/>
  <c r="I419" i="5" s="1"/>
  <c r="I418" i="5"/>
  <c r="J418" i="5" s="1"/>
  <c r="J419" i="5" l="1"/>
  <c r="H420" i="5"/>
  <c r="H421" i="5" l="1"/>
  <c r="I421" i="5" s="1"/>
  <c r="I420" i="5"/>
  <c r="J420" i="5" s="1"/>
  <c r="J421" i="5" l="1"/>
  <c r="H422" i="5"/>
  <c r="H423" i="5" l="1"/>
  <c r="I422" i="5"/>
  <c r="J422" i="5" s="1"/>
  <c r="H424" i="5" l="1"/>
  <c r="I423" i="5"/>
  <c r="J423" i="5" s="1"/>
  <c r="H425" i="5" l="1"/>
  <c r="I424" i="5"/>
  <c r="J424" i="5" s="1"/>
  <c r="H426" i="5" l="1"/>
  <c r="I425" i="5"/>
  <c r="J425" i="5" s="1"/>
  <c r="H427" i="5" l="1"/>
  <c r="I426" i="5"/>
  <c r="J426" i="5" s="1"/>
  <c r="H428" i="5" l="1"/>
  <c r="I428" i="5" s="1"/>
  <c r="I427" i="5"/>
  <c r="J427" i="5" s="1"/>
  <c r="J428" i="5" l="1"/>
  <c r="H429" i="5"/>
  <c r="I429" i="5" s="1"/>
  <c r="J429" i="5" l="1"/>
  <c r="H430" i="5"/>
  <c r="H431" i="5" l="1"/>
  <c r="I430" i="5"/>
  <c r="J430" i="5" s="1"/>
  <c r="H432" i="5" l="1"/>
  <c r="I431" i="5"/>
  <c r="J431" i="5" s="1"/>
  <c r="H433" i="5" l="1"/>
  <c r="I432" i="5"/>
  <c r="J432" i="5" s="1"/>
  <c r="H434" i="5" l="1"/>
  <c r="I433" i="5"/>
  <c r="J433" i="5" s="1"/>
  <c r="H435" i="5" l="1"/>
  <c r="I434" i="5"/>
  <c r="J434" i="5" s="1"/>
  <c r="H436" i="5" l="1"/>
  <c r="I435" i="5"/>
  <c r="J435" i="5" s="1"/>
  <c r="H437" i="5" l="1"/>
  <c r="I437" i="5" s="1"/>
  <c r="I436" i="5"/>
  <c r="J436" i="5" s="1"/>
  <c r="J437" i="5" l="1"/>
  <c r="H438" i="5"/>
  <c r="H439" i="5" l="1"/>
  <c r="I439" i="5" s="1"/>
  <c r="I438" i="5"/>
  <c r="J438" i="5" s="1"/>
  <c r="J439" i="5" l="1"/>
  <c r="H440" i="5"/>
  <c r="I440" i="5" s="1"/>
  <c r="J440" i="5" l="1"/>
  <c r="H441" i="5"/>
  <c r="H442" i="5" l="1"/>
  <c r="I442" i="5" s="1"/>
  <c r="I441" i="5"/>
  <c r="J441" i="5" s="1"/>
  <c r="H443" i="5" l="1"/>
  <c r="J442" i="5"/>
  <c r="H444" i="5" l="1"/>
  <c r="I443" i="5"/>
  <c r="J443" i="5" s="1"/>
  <c r="H445" i="5" l="1"/>
  <c r="I444" i="5"/>
  <c r="J444" i="5" s="1"/>
  <c r="H446" i="5" l="1"/>
  <c r="I445" i="5"/>
  <c r="J445" i="5" s="1"/>
  <c r="H447" i="5" l="1"/>
  <c r="I447" i="5" s="1"/>
  <c r="I446" i="5"/>
  <c r="J446" i="5" s="1"/>
  <c r="J447" i="5" l="1"/>
  <c r="H448" i="5"/>
  <c r="I448" i="5" s="1"/>
  <c r="J448" i="5" l="1"/>
  <c r="H449" i="5"/>
  <c r="H450" i="5" l="1"/>
  <c r="I449" i="5"/>
  <c r="J449" i="5" s="1"/>
  <c r="H451" i="5" l="1"/>
  <c r="I450" i="5"/>
  <c r="J450" i="5" s="1"/>
  <c r="H452" i="5" l="1"/>
  <c r="I451" i="5"/>
  <c r="J451" i="5" s="1"/>
  <c r="H453" i="5" l="1"/>
  <c r="I452" i="5"/>
  <c r="J452" i="5" s="1"/>
  <c r="H454" i="5" l="1"/>
  <c r="I454" i="5" s="1"/>
  <c r="I453" i="5"/>
  <c r="J453" i="5" s="1"/>
  <c r="J454" i="5" l="1"/>
  <c r="H455" i="5"/>
  <c r="H456" i="5" l="1"/>
  <c r="I456" i="5" s="1"/>
  <c r="I455" i="5"/>
  <c r="J455" i="5" s="1"/>
  <c r="H457" i="5" l="1"/>
  <c r="I457" i="5" s="1"/>
  <c r="J456" i="5"/>
  <c r="H458" i="5" l="1"/>
  <c r="I458" i="5" s="1"/>
  <c r="J457" i="5"/>
  <c r="H459" i="5" l="1"/>
  <c r="J458" i="5"/>
  <c r="H460" i="5" l="1"/>
  <c r="I460" i="5" s="1"/>
  <c r="I459" i="5"/>
  <c r="J459" i="5" s="1"/>
  <c r="J460" i="5" l="1"/>
  <c r="H461" i="5"/>
  <c r="I461" i="5" s="1"/>
  <c r="J461" i="5" l="1"/>
  <c r="H462" i="5"/>
  <c r="H463" i="5" l="1"/>
  <c r="I462" i="5"/>
  <c r="J462" i="5" s="1"/>
  <c r="H464" i="5" l="1"/>
  <c r="I463" i="5"/>
  <c r="J463" i="5" s="1"/>
  <c r="H465" i="5" l="1"/>
  <c r="I464" i="5"/>
  <c r="J464" i="5" s="1"/>
  <c r="H466" i="5" l="1"/>
  <c r="I465" i="5"/>
  <c r="J465" i="5" s="1"/>
  <c r="H467" i="5" l="1"/>
  <c r="I467" i="5" s="1"/>
  <c r="I466" i="5"/>
  <c r="J466" i="5" s="1"/>
  <c r="J467" i="5" l="1"/>
  <c r="H468" i="5"/>
  <c r="H469" i="5" l="1"/>
  <c r="I468" i="5"/>
  <c r="J468" i="5" s="1"/>
  <c r="H470" i="5" l="1"/>
  <c r="I470" i="5" s="1"/>
  <c r="I469" i="5"/>
  <c r="J469" i="5" s="1"/>
  <c r="J470" i="5" l="1"/>
  <c r="H471" i="5"/>
  <c r="H472" i="5" l="1"/>
  <c r="I471" i="5"/>
  <c r="J471" i="5" s="1"/>
  <c r="H473" i="5" l="1"/>
  <c r="I472" i="5"/>
  <c r="J472" i="5" s="1"/>
  <c r="H474" i="5" l="1"/>
  <c r="I474" i="5" s="1"/>
  <c r="I473" i="5"/>
  <c r="J473" i="5" s="1"/>
  <c r="J474" i="5" l="1"/>
  <c r="H475" i="5"/>
  <c r="H476" i="5" l="1"/>
  <c r="I475" i="5"/>
  <c r="J475" i="5" s="1"/>
  <c r="H477" i="5" l="1"/>
  <c r="I477" i="5" s="1"/>
  <c r="I476" i="5"/>
  <c r="J476" i="5" s="1"/>
  <c r="J477" i="5" l="1"/>
  <c r="H478" i="5"/>
  <c r="H479" i="5" l="1"/>
  <c r="I478" i="5"/>
  <c r="J478" i="5" s="1"/>
  <c r="H480" i="5" l="1"/>
  <c r="I480" i="5" s="1"/>
  <c r="I479" i="5"/>
  <c r="J479" i="5" s="1"/>
  <c r="H481" i="5" l="1"/>
  <c r="J480" i="5"/>
  <c r="H482" i="5" l="1"/>
  <c r="I481" i="5"/>
  <c r="J481" i="5" s="1"/>
  <c r="H483" i="5" l="1"/>
  <c r="I482" i="5"/>
  <c r="J482" i="5" s="1"/>
  <c r="H484" i="5" l="1"/>
  <c r="I484" i="5" s="1"/>
  <c r="I483" i="5"/>
  <c r="J483" i="5" s="1"/>
  <c r="J484" i="5" l="1"/>
  <c r="H485" i="5"/>
  <c r="H486" i="5" l="1"/>
  <c r="I486" i="5" s="1"/>
  <c r="I485" i="5"/>
  <c r="J485" i="5" s="1"/>
  <c r="J486" i="5" l="1"/>
  <c r="H487" i="5"/>
  <c r="H488" i="5" l="1"/>
  <c r="I488" i="5" s="1"/>
  <c r="I487" i="5"/>
  <c r="J487" i="5" s="1"/>
  <c r="J488" i="5" l="1"/>
  <c r="H489" i="5"/>
  <c r="H490" i="5" l="1"/>
  <c r="I490" i="5" s="1"/>
  <c r="I489" i="5"/>
  <c r="J489" i="5" s="1"/>
  <c r="J490" i="5" l="1"/>
  <c r="H491" i="5"/>
  <c r="H492" i="5" l="1"/>
  <c r="I491" i="5"/>
  <c r="J491" i="5" s="1"/>
  <c r="H493" i="5" l="1"/>
  <c r="I492" i="5"/>
  <c r="J492" i="5" s="1"/>
  <c r="H494" i="5" l="1"/>
  <c r="I494" i="5" s="1"/>
  <c r="I493" i="5"/>
  <c r="J493" i="5" s="1"/>
  <c r="J494" i="5" l="1"/>
  <c r="H495" i="5"/>
  <c r="H496" i="5" l="1"/>
  <c r="I495" i="5"/>
  <c r="J495" i="5" s="1"/>
  <c r="H497" i="5" l="1"/>
  <c r="I497" i="5" s="1"/>
  <c r="I496" i="5"/>
  <c r="J496" i="5" s="1"/>
  <c r="J497" i="5" l="1"/>
  <c r="H498" i="5"/>
  <c r="H499" i="5" l="1"/>
  <c r="I498" i="5"/>
  <c r="J498" i="5" s="1"/>
  <c r="H500" i="5" l="1"/>
  <c r="I499" i="5"/>
  <c r="J499" i="5" s="1"/>
  <c r="H501" i="5" l="1"/>
  <c r="I500" i="5"/>
  <c r="J500" i="5" s="1"/>
  <c r="H502" i="5" l="1"/>
  <c r="I501" i="5"/>
  <c r="J501" i="5" s="1"/>
  <c r="H503" i="5" l="1"/>
  <c r="I502" i="5"/>
  <c r="J502" i="5" s="1"/>
  <c r="H504" i="5" l="1"/>
  <c r="I504" i="5" s="1"/>
  <c r="I503" i="5"/>
  <c r="J503" i="5" s="1"/>
  <c r="J504" i="5" l="1"/>
  <c r="H505" i="5"/>
  <c r="H506" i="5" l="1"/>
  <c r="I505" i="5"/>
  <c r="J505" i="5" s="1"/>
  <c r="H507" i="5" l="1"/>
  <c r="I506" i="5"/>
  <c r="J506" i="5" s="1"/>
  <c r="H508" i="5" l="1"/>
  <c r="I507" i="5"/>
  <c r="J507" i="5" s="1"/>
  <c r="H509" i="5" l="1"/>
  <c r="I508" i="5"/>
  <c r="J508" i="5" s="1"/>
  <c r="H510" i="5" l="1"/>
  <c r="I510" i="5" s="1"/>
  <c r="I509" i="5"/>
  <c r="J509" i="5" s="1"/>
  <c r="J510" i="5" l="1"/>
  <c r="H511" i="5"/>
  <c r="H512" i="5" l="1"/>
  <c r="I511" i="5"/>
  <c r="J511" i="5" s="1"/>
  <c r="H513" i="5" l="1"/>
  <c r="I513" i="5" s="1"/>
  <c r="I512" i="5"/>
  <c r="J512" i="5" s="1"/>
  <c r="J513" i="5" l="1"/>
  <c r="H514" i="5"/>
  <c r="H515" i="5" l="1"/>
  <c r="I515" i="5" s="1"/>
  <c r="I514" i="5"/>
  <c r="J514" i="5" s="1"/>
  <c r="J515" i="5" l="1"/>
  <c r="H516" i="5"/>
  <c r="H517" i="5" l="1"/>
  <c r="I516" i="5"/>
  <c r="J516" i="5" s="1"/>
  <c r="H518" i="5" l="1"/>
  <c r="I518" i="5" s="1"/>
  <c r="I517" i="5"/>
  <c r="J517" i="5" s="1"/>
  <c r="I9" i="5" l="1"/>
  <c r="J518" i="5"/>
</calcChain>
</file>

<file path=xl/sharedStrings.xml><?xml version="1.0" encoding="utf-8"?>
<sst xmlns="http://schemas.openxmlformats.org/spreadsheetml/2006/main" count="67" uniqueCount="47">
  <si>
    <t>Month</t>
  </si>
  <si>
    <t>Volume</t>
  </si>
  <si>
    <t>Qi</t>
  </si>
  <si>
    <t>Di</t>
  </si>
  <si>
    <t>b</t>
  </si>
  <si>
    <t>Q at t</t>
  </si>
  <si>
    <t>Np</t>
  </si>
  <si>
    <t>vol/day</t>
  </si>
  <si>
    <t>Residuals</t>
  </si>
  <si>
    <t>Objective</t>
  </si>
  <si>
    <t>Decline</t>
  </si>
  <si>
    <t>Minimum Decline Rate:</t>
  </si>
  <si>
    <t>From DCA Equation</t>
  </si>
  <si>
    <t>After Imposing Minimum Decline Rate</t>
  </si>
  <si>
    <t>b-value</t>
  </si>
  <si>
    <t>DCA Forecast From Regression Fit</t>
  </si>
  <si>
    <t>Decline Curve Analysis - Least Squares Fitting</t>
  </si>
  <si>
    <t>EUR:</t>
  </si>
  <si>
    <t>/year (Nominal rate)</t>
  </si>
  <si>
    <t>/year (Nominal Rate)</t>
  </si>
  <si>
    <t>/year (nominal)</t>
  </si>
  <si>
    <t>q at t</t>
  </si>
  <si>
    <t>q</t>
  </si>
  <si>
    <t>(t)</t>
  </si>
  <si>
    <t>Nominal</t>
  </si>
  <si>
    <t>/year</t>
  </si>
  <si>
    <t>Imposed</t>
  </si>
  <si>
    <t>Nom. Decl.</t>
  </si>
  <si>
    <t>Weight</t>
  </si>
  <si>
    <t>Cumulative</t>
  </si>
  <si>
    <t>Input Production Data</t>
  </si>
  <si>
    <t>Computed From Regression</t>
  </si>
  <si>
    <t>Monthly</t>
  </si>
  <si>
    <t>Function</t>
  </si>
  <si>
    <t>Cum</t>
  </si>
  <si>
    <t>Residual Type:</t>
  </si>
  <si>
    <t>Type of Residual:</t>
  </si>
  <si>
    <t>Percentage of Actual</t>
  </si>
  <si>
    <t>Value Diff Squared</t>
  </si>
  <si>
    <t>Objective Function Choice:</t>
  </si>
  <si>
    <t>Monthly Residuals</t>
  </si>
  <si>
    <t>Cum residuals</t>
  </si>
  <si>
    <t>Both (Avg Monthly &amp; Cum)</t>
  </si>
  <si>
    <t>Objective Function:</t>
  </si>
  <si>
    <t>DCA</t>
  </si>
  <si>
    <t>Adjusted</t>
  </si>
  <si>
    <t>This is a faily good match and forecast.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</si>
</sst>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0"/>
    <numFmt numFmtId="167" formatCode="0.000000000000"/>
    <numFmt numFmtId="168" formatCode="0.0"/>
    <numFmt numFmtId="169" formatCode="0.000"/>
    <numFmt numFmtId="170" formatCode="_(* #,##0.000_);_(* \(#,##0.000\);_(* &quot;-&quot;??_);_(@_)"/>
  </numFmts>
  <fonts count="8" x14ac:knownFonts="1">
    <font>
      <sz val="10"/>
      <name val="Courier New"/>
    </font>
    <font>
      <sz val="10"/>
      <name val="Courier New"/>
      <family val="3"/>
    </font>
    <font>
      <sz val="8"/>
      <name val="Courier New"/>
      <family val="3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168" fontId="4" fillId="0" borderId="1" xfId="0" applyNumberFormat="1" applyFont="1" applyFill="1" applyBorder="1"/>
    <xf numFmtId="169" fontId="4" fillId="0" borderId="1" xfId="0" applyNumberFormat="1" applyFont="1" applyFill="1" applyBorder="1"/>
    <xf numFmtId="169" fontId="5" fillId="2" borderId="1" xfId="0" applyNumberFormat="1" applyFont="1" applyFill="1" applyBorder="1"/>
    <xf numFmtId="3" fontId="5" fillId="0" borderId="0" xfId="0" applyNumberFormat="1" applyFont="1"/>
    <xf numFmtId="0" fontId="5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Continuous"/>
    </xf>
    <xf numFmtId="0" fontId="5" fillId="3" borderId="3" xfId="0" applyFont="1" applyFill="1" applyBorder="1" applyAlignment="1">
      <alignment horizontal="centerContinuous"/>
    </xf>
    <xf numFmtId="0" fontId="5" fillId="3" borderId="4" xfId="0" applyFont="1" applyFill="1" applyBorder="1" applyAlignment="1">
      <alignment horizontal="centerContinuous"/>
    </xf>
    <xf numFmtId="0" fontId="5" fillId="2" borderId="2" xfId="0" applyFont="1" applyFill="1" applyBorder="1" applyAlignment="1">
      <alignment horizontal="centerContinuous"/>
    </xf>
    <xf numFmtId="0" fontId="5" fillId="2" borderId="3" xfId="0" applyFont="1" applyFill="1" applyBorder="1" applyAlignment="1">
      <alignment horizontal="centerContinuous"/>
    </xf>
    <xf numFmtId="0" fontId="5" fillId="2" borderId="4" xfId="0" applyFont="1" applyFill="1" applyBorder="1" applyAlignment="1">
      <alignment horizontal="centerContinuous"/>
    </xf>
    <xf numFmtId="0" fontId="5" fillId="0" borderId="5" xfId="0" applyFont="1" applyFill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3" borderId="9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4" fillId="0" borderId="5" xfId="0" applyNumberFormat="1" applyFont="1" applyBorder="1" applyAlignment="1"/>
    <xf numFmtId="0" fontId="4" fillId="0" borderId="0" xfId="0" applyFont="1" applyBorder="1" applyAlignment="1"/>
    <xf numFmtId="0" fontId="5" fillId="3" borderId="6" xfId="0" applyFont="1" applyFill="1" applyBorder="1" applyAlignment="1">
      <alignment horizontal="center"/>
    </xf>
    <xf numFmtId="166" fontId="4" fillId="2" borderId="0" xfId="0" applyNumberFormat="1" applyFont="1" applyFill="1" applyBorder="1" applyAlignment="1"/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/>
    <xf numFmtId="0" fontId="4" fillId="0" borderId="6" xfId="0" applyFont="1" applyBorder="1" applyAlignment="1"/>
    <xf numFmtId="165" fontId="4" fillId="0" borderId="0" xfId="0" applyNumberFormat="1" applyFont="1" applyBorder="1"/>
    <xf numFmtId="169" fontId="4" fillId="3" borderId="6" xfId="1" applyNumberFormat="1" applyFont="1" applyFill="1" applyBorder="1" applyAlignment="1">
      <alignment horizontal="center"/>
    </xf>
    <xf numFmtId="166" fontId="4" fillId="2" borderId="0" xfId="0" applyNumberFormat="1" applyFont="1" applyFill="1" applyBorder="1"/>
    <xf numFmtId="2" fontId="4" fillId="0" borderId="0" xfId="0" applyNumberFormat="1" applyFont="1" applyBorder="1"/>
    <xf numFmtId="165" fontId="4" fillId="0" borderId="6" xfId="0" applyNumberFormat="1" applyFont="1" applyBorder="1"/>
    <xf numFmtId="165" fontId="4" fillId="0" borderId="0" xfId="0" applyNumberFormat="1" applyFont="1"/>
    <xf numFmtId="167" fontId="4" fillId="0" borderId="0" xfId="0" applyNumberFormat="1" applyFont="1"/>
    <xf numFmtId="165" fontId="4" fillId="2" borderId="1" xfId="0" applyNumberFormat="1" applyFont="1" applyFill="1" applyBorder="1"/>
    <xf numFmtId="0" fontId="5" fillId="0" borderId="0" xfId="0" applyFont="1"/>
    <xf numFmtId="165" fontId="4" fillId="0" borderId="0" xfId="1" applyNumberFormat="1" applyFont="1"/>
    <xf numFmtId="43" fontId="4" fillId="0" borderId="0" xfId="1" applyNumberFormat="1" applyFont="1"/>
    <xf numFmtId="168" fontId="5" fillId="4" borderId="1" xfId="0" applyNumberFormat="1" applyFont="1" applyFill="1" applyBorder="1"/>
    <xf numFmtId="169" fontId="5" fillId="4" borderId="1" xfId="0" applyNumberFormat="1" applyFont="1" applyFill="1" applyBorder="1"/>
    <xf numFmtId="170" fontId="5" fillId="4" borderId="0" xfId="1" applyNumberFormat="1" applyFont="1" applyFill="1"/>
    <xf numFmtId="165" fontId="5" fillId="4" borderId="0" xfId="1" applyNumberFormat="1" applyFont="1" applyFill="1"/>
    <xf numFmtId="165" fontId="5" fillId="0" borderId="0" xfId="1" applyNumberFormat="1" applyFont="1" applyFill="1"/>
    <xf numFmtId="0" fontId="4" fillId="0" borderId="0" xfId="0" applyFont="1" applyFill="1"/>
    <xf numFmtId="0" fontId="6" fillId="0" borderId="8" xfId="0" applyFont="1" applyBorder="1" applyAlignment="1">
      <alignment horizontal="centerContinuous"/>
    </xf>
    <xf numFmtId="0" fontId="5" fillId="0" borderId="5" xfId="0" applyFont="1" applyBorder="1" applyAlignment="1">
      <alignment horizontal="center"/>
    </xf>
    <xf numFmtId="164" fontId="4" fillId="0" borderId="5" xfId="1" applyNumberFormat="1" applyFont="1" applyBorder="1"/>
    <xf numFmtId="0" fontId="6" fillId="0" borderId="7" xfId="0" applyFont="1" applyBorder="1" applyAlignment="1">
      <alignment horizontal="centerContinuous"/>
    </xf>
    <xf numFmtId="43" fontId="7" fillId="0" borderId="0" xfId="1" applyNumberFormat="1" applyFont="1" applyFill="1"/>
    <xf numFmtId="0" fontId="4" fillId="0" borderId="0" xfId="0" applyFont="1" applyAlignment="1">
      <alignment horizontal="right"/>
    </xf>
    <xf numFmtId="0" fontId="5" fillId="0" borderId="10" xfId="0" applyFont="1" applyBorder="1" applyAlignment="1">
      <alignment horizontal="centerContinuous"/>
    </xf>
    <xf numFmtId="169" fontId="5" fillId="0" borderId="0" xfId="0" applyNumberFormat="1" applyFont="1"/>
    <xf numFmtId="0" fontId="5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7486116293945"/>
          <c:y val="6.7641696996422473E-2"/>
          <c:w val="0.70861083589716845"/>
          <c:h val="0.76782466860803911"/>
        </c:manualLayout>
      </c:layout>
      <c:scatterChart>
        <c:scatterStyle val="lineMarker"/>
        <c:varyColors val="0"/>
        <c:ser>
          <c:idx val="0"/>
          <c:order val="0"/>
          <c:tx>
            <c:v>Input Rate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53089.418418489164</c:v>
                </c:pt>
                <c:pt idx="1">
                  <c:v>56257.702873319286</c:v>
                </c:pt>
                <c:pt idx="2">
                  <c:v>53554.694891454841</c:v>
                </c:pt>
                <c:pt idx="3">
                  <c:v>49916.15272748674</c:v>
                </c:pt>
                <c:pt idx="4">
                  <c:v>43994.176099742079</c:v>
                </c:pt>
                <c:pt idx="5">
                  <c:v>36089.09479371419</c:v>
                </c:pt>
                <c:pt idx="6">
                  <c:v>36338.290906624854</c:v>
                </c:pt>
                <c:pt idx="7">
                  <c:v>43058.646549536701</c:v>
                </c:pt>
                <c:pt idx="8">
                  <c:v>38858.038461395925</c:v>
                </c:pt>
                <c:pt idx="9">
                  <c:v>39462.201749790773</c:v>
                </c:pt>
                <c:pt idx="10">
                  <c:v>32307.440378422478</c:v>
                </c:pt>
                <c:pt idx="11">
                  <c:v>38640.006129499525</c:v>
                </c:pt>
                <c:pt idx="12">
                  <c:v>23251.962862556287</c:v>
                </c:pt>
                <c:pt idx="13">
                  <c:v>26466.362313940564</c:v>
                </c:pt>
                <c:pt idx="14">
                  <c:v>28635.586589068884</c:v>
                </c:pt>
                <c:pt idx="15">
                  <c:v>30890.202781644755</c:v>
                </c:pt>
                <c:pt idx="16">
                  <c:v>32390.158950397181</c:v>
                </c:pt>
                <c:pt idx="17">
                  <c:v>30985.211514289775</c:v>
                </c:pt>
                <c:pt idx="18">
                  <c:v>26481.959569603136</c:v>
                </c:pt>
                <c:pt idx="19">
                  <c:v>24704.105021009469</c:v>
                </c:pt>
                <c:pt idx="20">
                  <c:v>31591.191819531523</c:v>
                </c:pt>
                <c:pt idx="21">
                  <c:v>23992.490075875467</c:v>
                </c:pt>
                <c:pt idx="22">
                  <c:v>30321.905737786787</c:v>
                </c:pt>
                <c:pt idx="23">
                  <c:v>19708.361587762483</c:v>
                </c:pt>
              </c:numCache>
            </c:numRef>
          </c:yVal>
          <c:smooth val="0"/>
        </c:ser>
        <c:ser>
          <c:idx val="1"/>
          <c:order val="1"/>
          <c:tx>
            <c:v>Regression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DCARegression!$F$10:$F$33</c:f>
              <c:numCache>
                <c:formatCode>_(* #,##0_);_(* \(#,##0\);_(* "-"??_);_(@_)</c:formatCode>
                <c:ptCount val="24"/>
                <c:pt idx="0">
                  <c:v>55951.855024448647</c:v>
                </c:pt>
                <c:pt idx="1">
                  <c:v>52866.334258545241</c:v>
                </c:pt>
                <c:pt idx="2">
                  <c:v>50112.895149921402</c:v>
                </c:pt>
                <c:pt idx="3">
                  <c:v>47640.195324542845</c:v>
                </c:pt>
                <c:pt idx="4">
                  <c:v>45407.002279758948</c:v>
                </c:pt>
                <c:pt idx="5">
                  <c:v>43379.815545125603</c:v>
                </c:pt>
                <c:pt idx="6">
                  <c:v>41531.130904331047</c:v>
                </c:pt>
                <c:pt idx="7">
                  <c:v>39838.152892567508</c:v>
                </c:pt>
                <c:pt idx="8">
                  <c:v>38281.825921545562</c:v>
                </c:pt>
                <c:pt idx="9">
                  <c:v>36846.095573827333</c:v>
                </c:pt>
                <c:pt idx="10">
                  <c:v>35517.338628139405</c:v>
                </c:pt>
                <c:pt idx="11">
                  <c:v>34283.918447573378</c:v>
                </c:pt>
                <c:pt idx="12">
                  <c:v>33135.834661683766</c:v>
                </c:pt>
                <c:pt idx="13">
                  <c:v>32064.444580156123</c:v>
                </c:pt>
                <c:pt idx="14">
                  <c:v>31062.239747237531</c:v>
                </c:pt>
                <c:pt idx="15">
                  <c:v>30122.665295058629</c:v>
                </c:pt>
                <c:pt idx="16">
                  <c:v>29239.972816261463</c:v>
                </c:pt>
                <c:pt idx="17">
                  <c:v>28409.099708485184</c:v>
                </c:pt>
                <c:pt idx="18">
                  <c:v>27625.569589024759</c:v>
                </c:pt>
                <c:pt idx="19">
                  <c:v>26885.409603024833</c:v>
                </c:pt>
                <c:pt idx="20">
                  <c:v>26185.081369542168</c:v>
                </c:pt>
                <c:pt idx="21">
                  <c:v>25521.423008442624</c:v>
                </c:pt>
                <c:pt idx="22">
                  <c:v>24891.600225034053</c:v>
                </c:pt>
                <c:pt idx="23">
                  <c:v>24293.064841317013</c:v>
                </c:pt>
              </c:numCache>
            </c:numRef>
          </c:yVal>
          <c:smooth val="0"/>
        </c:ser>
        <c:ser>
          <c:idx val="4"/>
          <c:order val="4"/>
          <c:tx>
            <c:v>Forecast</c:v>
          </c:tx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Forecast'!$I$39:$I$74</c:f>
              <c:numCache>
                <c:formatCode>_(* #,##0_);_(* \(#,##0\);_(* "-"??_);_(@_)</c:formatCode>
                <c:ptCount val="36"/>
                <c:pt idx="0">
                  <c:v>23724.675738378577</c:v>
                </c:pt>
                <c:pt idx="1">
                  <c:v>23181.962810489251</c:v>
                </c:pt>
                <c:pt idx="2">
                  <c:v>22664.288430814257</c:v>
                </c:pt>
                <c:pt idx="3">
                  <c:v>22169.941991150135</c:v>
                </c:pt>
                <c:pt idx="4">
                  <c:v>21697.365978852446</c:v>
                </c:pt>
                <c:pt idx="5">
                  <c:v>21245.139176326338</c:v>
                </c:pt>
                <c:pt idx="6">
                  <c:v>20811.962029509003</c:v>
                </c:pt>
                <c:pt idx="7">
                  <c:v>20396.643865101054</c:v>
                </c:pt>
                <c:pt idx="8">
                  <c:v>19998.091689281257</c:v>
                </c:pt>
                <c:pt idx="9">
                  <c:v>19615.300343941453</c:v>
                </c:pt>
                <c:pt idx="10">
                  <c:v>19247.34383204766</c:v>
                </c:pt>
                <c:pt idx="11">
                  <c:v>18893.367653058318</c:v>
                </c:pt>
                <c:pt idx="12">
                  <c:v>18552.582013620158</c:v>
                </c:pt>
                <c:pt idx="13">
                  <c:v>18224.255798951137</c:v>
                </c:pt>
                <c:pt idx="14">
                  <c:v>17907.711207166562</c:v>
                </c:pt>
                <c:pt idx="15">
                  <c:v>17602.31896291591</c:v>
                </c:pt>
                <c:pt idx="16">
                  <c:v>17307.494038550718</c:v>
                </c:pt>
                <c:pt idx="17">
                  <c:v>17022.691821046123</c:v>
                </c:pt>
                <c:pt idx="18">
                  <c:v>16747.404671349297</c:v>
                </c:pt>
                <c:pt idx="19">
                  <c:v>16481.158830007305</c:v>
                </c:pt>
                <c:pt idx="20">
                  <c:v>16223.511629031931</c:v>
                </c:pt>
                <c:pt idx="21">
                  <c:v>15974.04897516796</c:v>
                </c:pt>
                <c:pt idx="22">
                  <c:v>15732.383074195521</c:v>
                </c:pt>
                <c:pt idx="23">
                  <c:v>15498.150369719699</c:v>
                </c:pt>
                <c:pt idx="24">
                  <c:v>15271.009673196419</c:v>
                </c:pt>
                <c:pt idx="25">
                  <c:v>15050.640464782569</c:v>
                </c:pt>
                <c:pt idx="26">
                  <c:v>14836.74134705106</c:v>
                </c:pt>
                <c:pt idx="27">
                  <c:v>14629.028635744999</c:v>
                </c:pt>
                <c:pt idx="28">
                  <c:v>14427.235073584407</c:v>
                </c:pt>
                <c:pt idx="29">
                  <c:v>14231.108654757358</c:v>
                </c:pt>
                <c:pt idx="30">
                  <c:v>14040.411549121105</c:v>
                </c:pt>
                <c:pt idx="31">
                  <c:v>13854.919116373505</c:v>
                </c:pt>
                <c:pt idx="32">
                  <c:v>13674.419001521774</c:v>
                </c:pt>
                <c:pt idx="33">
                  <c:v>13498.710303925738</c:v>
                </c:pt>
                <c:pt idx="34">
                  <c:v>13327.602813014715</c:v>
                </c:pt>
                <c:pt idx="35">
                  <c:v>13160.916304512439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2576"/>
        <c:axId val="55754752"/>
      </c:scatterChart>
      <c:scatterChart>
        <c:scatterStyle val="lineMarker"/>
        <c:varyColors val="0"/>
        <c:ser>
          <c:idx val="2"/>
          <c:order val="2"/>
          <c:tx>
            <c:v>Input Cum Data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DCARegression!$C$10:$C$33</c:f>
              <c:numCache>
                <c:formatCode>_(* #,##0_);_(* \(#,##0\);_(* "-"??_);_(@_)</c:formatCode>
                <c:ptCount val="24"/>
                <c:pt idx="0">
                  <c:v>53089.418418489164</c:v>
                </c:pt>
                <c:pt idx="1">
                  <c:v>109347.12129180845</c:v>
                </c:pt>
                <c:pt idx="2">
                  <c:v>162901.81618326329</c:v>
                </c:pt>
                <c:pt idx="3">
                  <c:v>212817.96891075003</c:v>
                </c:pt>
                <c:pt idx="4">
                  <c:v>256812.14501049212</c:v>
                </c:pt>
                <c:pt idx="5">
                  <c:v>292901.2398042063</c:v>
                </c:pt>
                <c:pt idx="6">
                  <c:v>329239.53071083117</c:v>
                </c:pt>
                <c:pt idx="7">
                  <c:v>372298.1772603679</c:v>
                </c:pt>
                <c:pt idx="8">
                  <c:v>411156.21572176385</c:v>
                </c:pt>
                <c:pt idx="9">
                  <c:v>450618.4174715546</c:v>
                </c:pt>
                <c:pt idx="10">
                  <c:v>482925.8578499771</c:v>
                </c:pt>
                <c:pt idx="11">
                  <c:v>521565.86397947662</c:v>
                </c:pt>
                <c:pt idx="12">
                  <c:v>544817.82684203296</c:v>
                </c:pt>
                <c:pt idx="13">
                  <c:v>571284.18915597349</c:v>
                </c:pt>
                <c:pt idx="14">
                  <c:v>599919.77574504237</c:v>
                </c:pt>
                <c:pt idx="15">
                  <c:v>630809.97852668713</c:v>
                </c:pt>
                <c:pt idx="16">
                  <c:v>663200.1374770843</c:v>
                </c:pt>
                <c:pt idx="17">
                  <c:v>694185.34899137402</c:v>
                </c:pt>
                <c:pt idx="18">
                  <c:v>720667.30856097711</c:v>
                </c:pt>
                <c:pt idx="19">
                  <c:v>745371.41358198656</c:v>
                </c:pt>
                <c:pt idx="20">
                  <c:v>776962.60540151806</c:v>
                </c:pt>
                <c:pt idx="21">
                  <c:v>800955.09547739348</c:v>
                </c:pt>
                <c:pt idx="22">
                  <c:v>831277.00121518027</c:v>
                </c:pt>
                <c:pt idx="23">
                  <c:v>850985.36280294275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DCARegression!$E$10:$E$33</c:f>
              <c:numCache>
                <c:formatCode>_(* #,##0_);_(* \(#,##0\);_(* "-"??_);_(@_)</c:formatCode>
                <c:ptCount val="24"/>
                <c:pt idx="0">
                  <c:v>55951.855024448647</c:v>
                </c:pt>
                <c:pt idx="1">
                  <c:v>108818.18928299389</c:v>
                </c:pt>
                <c:pt idx="2">
                  <c:v>158931.08443291529</c:v>
                </c:pt>
                <c:pt idx="3">
                  <c:v>206571.27975745813</c:v>
                </c:pt>
                <c:pt idx="4">
                  <c:v>251978.28203721708</c:v>
                </c:pt>
                <c:pt idx="5">
                  <c:v>295358.09758234269</c:v>
                </c:pt>
                <c:pt idx="6">
                  <c:v>336889.22848667373</c:v>
                </c:pt>
                <c:pt idx="7">
                  <c:v>376727.38137924124</c:v>
                </c:pt>
                <c:pt idx="8">
                  <c:v>415009.2073007868</c:v>
                </c:pt>
                <c:pt idx="9">
                  <c:v>451855.30287461414</c:v>
                </c:pt>
                <c:pt idx="10">
                  <c:v>487372.64150275354</c:v>
                </c:pt>
                <c:pt idx="11">
                  <c:v>521656.55995032692</c:v>
                </c:pt>
                <c:pt idx="12">
                  <c:v>554792.39461201068</c:v>
                </c:pt>
                <c:pt idx="13">
                  <c:v>586856.83919216681</c:v>
                </c:pt>
                <c:pt idx="14">
                  <c:v>617919.07893940434</c:v>
                </c:pt>
                <c:pt idx="15">
                  <c:v>648041.74423446297</c:v>
                </c:pt>
                <c:pt idx="16">
                  <c:v>677281.71705072443</c:v>
                </c:pt>
                <c:pt idx="17">
                  <c:v>705690.81675920961</c:v>
                </c:pt>
                <c:pt idx="18">
                  <c:v>733316.38634823437</c:v>
                </c:pt>
                <c:pt idx="19">
                  <c:v>760201.79595125921</c:v>
                </c:pt>
                <c:pt idx="20">
                  <c:v>786386.87732080137</c:v>
                </c:pt>
                <c:pt idx="21">
                  <c:v>811908.300329244</c:v>
                </c:pt>
                <c:pt idx="22">
                  <c:v>836799.90055427805</c:v>
                </c:pt>
                <c:pt idx="23">
                  <c:v>861092.96539559506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Forecast'!$J$39:$J$74</c:f>
              <c:numCache>
                <c:formatCode>_(* #,##0_);_(* \(#,##0\);_(* "-"??_);_(@_)</c:formatCode>
                <c:ptCount val="36"/>
                <c:pt idx="0">
                  <c:v>884846.14924340206</c:v>
                </c:pt>
                <c:pt idx="1">
                  <c:v>908028.11205389129</c:v>
                </c:pt>
                <c:pt idx="2">
                  <c:v>930692.40048470558</c:v>
                </c:pt>
                <c:pt idx="3">
                  <c:v>952862.34247585572</c:v>
                </c:pt>
                <c:pt idx="4">
                  <c:v>974559.70845470822</c:v>
                </c:pt>
                <c:pt idx="5">
                  <c:v>995804.84763103456</c:v>
                </c:pt>
                <c:pt idx="6">
                  <c:v>1016616.8096605436</c:v>
                </c:pt>
                <c:pt idx="7">
                  <c:v>1037013.4535256446</c:v>
                </c:pt>
                <c:pt idx="8">
                  <c:v>1057011.5452149259</c:v>
                </c:pt>
                <c:pt idx="9">
                  <c:v>1076626.8455588673</c:v>
                </c:pt>
                <c:pt idx="10">
                  <c:v>1095874.189390915</c:v>
                </c:pt>
                <c:pt idx="11">
                  <c:v>1114767.5570439734</c:v>
                </c:pt>
                <c:pt idx="12">
                  <c:v>1133320.1390575934</c:v>
                </c:pt>
                <c:pt idx="13">
                  <c:v>1151544.3948565444</c:v>
                </c:pt>
                <c:pt idx="14">
                  <c:v>1169452.106063711</c:v>
                </c:pt>
                <c:pt idx="15">
                  <c:v>1187054.4250266268</c:v>
                </c:pt>
                <c:pt idx="16">
                  <c:v>1204361.9190651774</c:v>
                </c:pt>
                <c:pt idx="17">
                  <c:v>1221384.6108862236</c:v>
                </c:pt>
                <c:pt idx="18">
                  <c:v>1238132.0155575729</c:v>
                </c:pt>
                <c:pt idx="19">
                  <c:v>1254613.1743875802</c:v>
                </c:pt>
                <c:pt idx="20">
                  <c:v>1270836.6860166122</c:v>
                </c:pt>
                <c:pt idx="21">
                  <c:v>1286810.7349917802</c:v>
                </c:pt>
                <c:pt idx="22">
                  <c:v>1302543.1180659758</c:v>
                </c:pt>
                <c:pt idx="23">
                  <c:v>1318041.2684356954</c:v>
                </c:pt>
                <c:pt idx="24">
                  <c:v>1333312.2781088918</c:v>
                </c:pt>
                <c:pt idx="25">
                  <c:v>1348362.9185736743</c:v>
                </c:pt>
                <c:pt idx="26">
                  <c:v>1363199.6599207253</c:v>
                </c:pt>
                <c:pt idx="27">
                  <c:v>1377828.6885564702</c:v>
                </c:pt>
                <c:pt idx="28">
                  <c:v>1392255.9236300546</c:v>
                </c:pt>
                <c:pt idx="29">
                  <c:v>1406487.0322848118</c:v>
                </c:pt>
                <c:pt idx="30">
                  <c:v>1420527.443833933</c:v>
                </c:pt>
                <c:pt idx="31">
                  <c:v>1434382.3629503064</c:v>
                </c:pt>
                <c:pt idx="32">
                  <c:v>1448056.7819518282</c:v>
                </c:pt>
                <c:pt idx="33">
                  <c:v>1461555.4922557538</c:v>
                </c:pt>
                <c:pt idx="34">
                  <c:v>1474883.0950687686</c:v>
                </c:pt>
                <c:pt idx="35">
                  <c:v>1488044.011373281</c:v>
                </c:pt>
              </c:numCache>
            </c:numRef>
          </c:yVal>
          <c:smooth val="0"/>
        </c:ser>
        <c:ser>
          <c:idx val="6"/>
          <c:order val="6"/>
          <c:tx>
            <c:v>Forecast from Actual Cum.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Forecast'!$K$39:$K$73</c:f>
              <c:numCache>
                <c:formatCode>_(* #,##0_);_(* \(#,##0\);_(* "-"??_);_(@_)</c:formatCode>
                <c:ptCount val="35"/>
                <c:pt idx="0">
                  <c:v>75616.415094630167</c:v>
                </c:pt>
                <c:pt idx="1">
                  <c:v>78059.981760376933</c:v>
                </c:pt>
                <c:pt idx="2">
                  <c:v>80491.361086534176</c:v>
                </c:pt>
                <c:pt idx="3">
                  <c:v>82910.613857711709</c:v>
                </c:pt>
                <c:pt idx="4">
                  <c:v>85317.800555354857</c:v>
                </c:pt>
                <c:pt idx="5">
                  <c:v>87712.981359256402</c:v>
                </c:pt>
                <c:pt idx="6">
                  <c:v>90096.216149061205</c:v>
                </c:pt>
                <c:pt idx="7">
                  <c:v>92467.564505763163</c:v>
                </c:pt>
                <c:pt idx="8">
                  <c:v>94827.08571319461</c:v>
                </c:pt>
                <c:pt idx="9">
                  <c:v>97174.838759508755</c:v>
                </c:pt>
                <c:pt idx="10">
                  <c:v>99510.882338653959</c:v>
                </c:pt>
                <c:pt idx="11">
                  <c:v>101835.27485184139</c:v>
                </c:pt>
                <c:pt idx="12">
                  <c:v>104148.07440900491</c:v>
                </c:pt>
                <c:pt idx="13">
                  <c:v>106449.33883025391</c:v>
                </c:pt>
                <c:pt idx="14">
                  <c:v>108739.1256473188</c:v>
                </c:pt>
                <c:pt idx="15">
                  <c:v>111017.49210498926</c:v>
                </c:pt>
                <c:pt idx="16">
                  <c:v>113284.49516254537</c:v>
                </c:pt>
                <c:pt idx="17">
                  <c:v>115540.19149518167</c:v>
                </c:pt>
                <c:pt idx="18">
                  <c:v>117784.63749542394</c:v>
                </c:pt>
                <c:pt idx="19">
                  <c:v>120017.88927453912</c:v>
                </c:pt>
                <c:pt idx="20">
                  <c:v>122240.00266393801</c:v>
                </c:pt>
                <c:pt idx="21">
                  <c:v>124451.03321657103</c:v>
                </c:pt>
                <c:pt idx="22">
                  <c:v>126651.03620831721</c:v>
                </c:pt>
                <c:pt idx="23">
                  <c:v>128840.06663936588</c:v>
                </c:pt>
                <c:pt idx="24">
                  <c:v>131018.17923559182</c:v>
                </c:pt>
                <c:pt idx="25">
                  <c:v>133185.42844992341</c:v>
                </c:pt>
                <c:pt idx="26">
                  <c:v>135341.8684637039</c:v>
                </c:pt>
                <c:pt idx="27">
                  <c:v>137487.55318804586</c:v>
                </c:pt>
                <c:pt idx="28">
                  <c:v>139622.53626517925</c:v>
                </c:pt>
                <c:pt idx="29">
                  <c:v>141746.87106979219</c:v>
                </c:pt>
                <c:pt idx="30">
                  <c:v>143860.61071036544</c:v>
                </c:pt>
                <c:pt idx="31">
                  <c:v>145963.80803050005</c:v>
                </c:pt>
                <c:pt idx="32">
                  <c:v>148056.51561023857</c:v>
                </c:pt>
                <c:pt idx="33">
                  <c:v>150138.78576737951</c:v>
                </c:pt>
                <c:pt idx="34">
                  <c:v>152210.67055878523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2944"/>
        <c:axId val="55756672"/>
      </c:scatterChart>
      <c:valAx>
        <c:axId val="55752576"/>
        <c:scaling>
          <c:orientation val="minMax"/>
          <c:max val="4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861031443917204"/>
              <c:y val="0.904936254540394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4752"/>
        <c:crosses val="autoZero"/>
        <c:crossBetween val="midCat"/>
        <c:majorUnit val="6"/>
      </c:valAx>
      <c:valAx>
        <c:axId val="55754752"/>
        <c:scaling>
          <c:logBase val="10"/>
          <c:orientation val="minMax"/>
          <c:max val="10000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ourier New"/>
                    <a:cs typeface="Arial" pitchFamily="34" charset="0"/>
                  </a:defRPr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Monthly Volume</a:t>
                </a:r>
              </a:p>
            </c:rich>
          </c:tx>
          <c:layout>
            <c:manualLayout>
              <c:xMode val="edge"/>
              <c:yMode val="edge"/>
              <c:x val="3.0463576158940402E-2"/>
              <c:y val="0.404021937842778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2576"/>
        <c:crosses val="autoZero"/>
        <c:crossBetween val="midCat"/>
      </c:valAx>
      <c:valAx>
        <c:axId val="557566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 b="1">
                    <a:latin typeface="Arial" pitchFamily="34" charset="0"/>
                    <a:cs typeface="Arial" pitchFamily="34" charset="0"/>
                  </a:defRPr>
                </a:pPr>
                <a:r>
                  <a:rPr lang="en-US" sz="1050" b="1">
                    <a:latin typeface="Arial" pitchFamily="34" charset="0"/>
                    <a:cs typeface="Arial" pitchFamily="34" charset="0"/>
                  </a:rPr>
                  <a:t>Cumulative Volume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55762944"/>
        <c:crosses val="max"/>
        <c:crossBetween val="midCat"/>
      </c:valAx>
      <c:valAx>
        <c:axId val="5576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5756672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258290313048618"/>
          <c:y val="0.62340036563071299"/>
          <c:w val="0.3085115850584903"/>
          <c:h val="0.19569760132817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Arial" pitchFamily="34" charset="0"/>
              <a:ea typeface="Courier New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55516014234873"/>
          <c:y val="4.7120418848167547E-2"/>
          <c:w val="0.82740213523131656"/>
          <c:h val="0.7905759162303666"/>
        </c:manualLayout>
      </c:layout>
      <c:scatterChart>
        <c:scatterStyle val="lineMarker"/>
        <c:varyColors val="0"/>
        <c:ser>
          <c:idx val="0"/>
          <c:order val="0"/>
          <c:tx>
            <c:v>Well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53089.418418489164</c:v>
                </c:pt>
                <c:pt idx="1">
                  <c:v>56257.702873319286</c:v>
                </c:pt>
                <c:pt idx="2">
                  <c:v>53554.694891454841</c:v>
                </c:pt>
                <c:pt idx="3">
                  <c:v>49916.15272748674</c:v>
                </c:pt>
                <c:pt idx="4">
                  <c:v>43994.176099742079</c:v>
                </c:pt>
                <c:pt idx="5">
                  <c:v>36089.09479371419</c:v>
                </c:pt>
                <c:pt idx="6">
                  <c:v>36338.290906624854</c:v>
                </c:pt>
                <c:pt idx="7">
                  <c:v>43058.646549536701</c:v>
                </c:pt>
                <c:pt idx="8">
                  <c:v>38858.038461395925</c:v>
                </c:pt>
                <c:pt idx="9">
                  <c:v>39462.201749790773</c:v>
                </c:pt>
                <c:pt idx="10">
                  <c:v>32307.440378422478</c:v>
                </c:pt>
                <c:pt idx="11">
                  <c:v>38640.006129499525</c:v>
                </c:pt>
                <c:pt idx="12">
                  <c:v>23251.962862556287</c:v>
                </c:pt>
                <c:pt idx="13">
                  <c:v>26466.362313940564</c:v>
                </c:pt>
                <c:pt idx="14">
                  <c:v>28635.586589068884</c:v>
                </c:pt>
                <c:pt idx="15">
                  <c:v>30890.202781644755</c:v>
                </c:pt>
                <c:pt idx="16">
                  <c:v>32390.158950397181</c:v>
                </c:pt>
                <c:pt idx="17">
                  <c:v>30985.211514289775</c:v>
                </c:pt>
                <c:pt idx="18">
                  <c:v>26481.959569603136</c:v>
                </c:pt>
                <c:pt idx="19">
                  <c:v>24704.105021009469</c:v>
                </c:pt>
                <c:pt idx="20">
                  <c:v>31591.191819531523</c:v>
                </c:pt>
                <c:pt idx="21">
                  <c:v>23992.490075875467</c:v>
                </c:pt>
                <c:pt idx="22">
                  <c:v>30321.905737786787</c:v>
                </c:pt>
                <c:pt idx="23">
                  <c:v>19708.361587762483</c:v>
                </c:pt>
              </c:numCache>
            </c:numRef>
          </c:yVal>
          <c:smooth val="0"/>
        </c:ser>
        <c:ser>
          <c:idx val="1"/>
          <c:order val="1"/>
          <c:tx>
            <c:v>Hyperbolic Forecast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Forecast'!$D$15:$D$494</c:f>
              <c:numCache>
                <c:formatCode>_(* #,##0_);_(* \(#,##0\);_(* "-"??_);_(@_)</c:formatCode>
                <c:ptCount val="480"/>
                <c:pt idx="0">
                  <c:v>55951.855024448647</c:v>
                </c:pt>
                <c:pt idx="1">
                  <c:v>52866.334258545241</c:v>
                </c:pt>
                <c:pt idx="2">
                  <c:v>50112.895149921402</c:v>
                </c:pt>
                <c:pt idx="3">
                  <c:v>47640.195324542845</c:v>
                </c:pt>
                <c:pt idx="4">
                  <c:v>45407.002279758948</c:v>
                </c:pt>
                <c:pt idx="5">
                  <c:v>43379.815545125603</c:v>
                </c:pt>
                <c:pt idx="6">
                  <c:v>41531.130904331047</c:v>
                </c:pt>
                <c:pt idx="7">
                  <c:v>39838.152892567508</c:v>
                </c:pt>
                <c:pt idx="8">
                  <c:v>38281.825921545562</c:v>
                </c:pt>
                <c:pt idx="9">
                  <c:v>36846.095573827333</c:v>
                </c:pt>
                <c:pt idx="10">
                  <c:v>35517.338628139405</c:v>
                </c:pt>
                <c:pt idx="11">
                  <c:v>34283.918447573378</c:v>
                </c:pt>
                <c:pt idx="12">
                  <c:v>33135.834661683766</c:v>
                </c:pt>
                <c:pt idx="13">
                  <c:v>32064.444580156123</c:v>
                </c:pt>
                <c:pt idx="14">
                  <c:v>31062.239747237531</c:v>
                </c:pt>
                <c:pt idx="15">
                  <c:v>30122.665295058629</c:v>
                </c:pt>
                <c:pt idx="16">
                  <c:v>29239.972816261463</c:v>
                </c:pt>
                <c:pt idx="17">
                  <c:v>28409.099708485184</c:v>
                </c:pt>
                <c:pt idx="18">
                  <c:v>27625.569589024759</c:v>
                </c:pt>
                <c:pt idx="19">
                  <c:v>26885.409603024833</c:v>
                </c:pt>
                <c:pt idx="20">
                  <c:v>26185.081369542168</c:v>
                </c:pt>
                <c:pt idx="21">
                  <c:v>25521.423008442624</c:v>
                </c:pt>
                <c:pt idx="22">
                  <c:v>24891.600225034053</c:v>
                </c:pt>
                <c:pt idx="23">
                  <c:v>24293.064841317013</c:v>
                </c:pt>
                <c:pt idx="24">
                  <c:v>23723.519482293865</c:v>
                </c:pt>
                <c:pt idx="25">
                  <c:v>23180.887375936494</c:v>
                </c:pt>
                <c:pt idx="26">
                  <c:v>22663.286422139267</c:v>
                </c:pt>
                <c:pt idx="27">
                  <c:v>22169.006841961644</c:v>
                </c:pt>
                <c:pt idx="28">
                  <c:v>21696.491842702264</c:v>
                </c:pt>
                <c:pt idx="29">
                  <c:v>21244.320833859267</c:v>
                </c:pt>
                <c:pt idx="30">
                  <c:v>20811.194809301291</c:v>
                </c:pt>
                <c:pt idx="31">
                  <c:v>20395.923575925757</c:v>
                </c:pt>
                <c:pt idx="32">
                  <c:v>19997.414561980637</c:v>
                </c:pt>
                <c:pt idx="33">
                  <c:v>19614.662981316913</c:v>
                </c:pt>
                <c:pt idx="34">
                  <c:v>19246.743165611988</c:v>
                </c:pt>
                <c:pt idx="35">
                  <c:v>18892.800905507291</c:v>
                </c:pt>
                <c:pt idx="36">
                  <c:v>18552.046666238457</c:v>
                </c:pt>
                <c:pt idx="37">
                  <c:v>18223.749563199235</c:v>
                </c:pt>
                <c:pt idx="38">
                  <c:v>17907.231999845477</c:v>
                </c:pt>
                <c:pt idx="39">
                  <c:v>17601.864884408424</c:v>
                </c:pt>
                <c:pt idx="40">
                  <c:v>17307.063353702659</c:v>
                </c:pt>
                <c:pt idx="41">
                  <c:v>17022.282942355843</c:v>
                </c:pt>
                <c:pt idx="42">
                  <c:v>16747.01614409429</c:v>
                </c:pt>
                <c:pt idx="43">
                  <c:v>16480.789319135016</c:v>
                </c:pt>
                <c:pt idx="44">
                  <c:v>16223.159907492343</c:v>
                </c:pt>
                <c:pt idx="45">
                  <c:v>15973.713913598331</c:v>
                </c:pt>
                <c:pt idx="46">
                  <c:v>15732.063631699421</c:v>
                </c:pt>
                <c:pt idx="47">
                  <c:v>15497.845585679403</c:v>
                </c:pt>
                <c:pt idx="48">
                  <c:v>15270.718659935752</c:v>
                </c:pt>
                <c:pt idx="49">
                  <c:v>15050.362400999526</c:v>
                </c:pt>
                <c:pt idx="50">
                  <c:v>14836.475471953396</c:v>
                </c:pt>
                <c:pt idx="51">
                  <c:v>14628.774243765743</c:v>
                </c:pt>
                <c:pt idx="52">
                  <c:v>14426.991509617772</c:v>
                </c:pt>
                <c:pt idx="53">
                  <c:v>14230.875309892464</c:v>
                </c:pt>
                <c:pt idx="54">
                  <c:v>14040.18785678409</c:v>
                </c:pt>
                <c:pt idx="55">
                  <c:v>13854.704548832029</c:v>
                </c:pt>
                <c:pt idx="56">
                  <c:v>13674.213066716446</c:v>
                </c:pt>
                <c:pt idx="57">
                  <c:v>13498.512542628683</c:v>
                </c:pt>
                <c:pt idx="58">
                  <c:v>13327.412796218181</c:v>
                </c:pt>
                <c:pt idx="59">
                  <c:v>13160.733631070936</c:v>
                </c:pt>
                <c:pt idx="60">
                  <c:v>12998.304186126217</c:v>
                </c:pt>
                <c:pt idx="61">
                  <c:v>12839.962337122764</c:v>
                </c:pt>
                <c:pt idx="62">
                  <c:v>12685.554143535905</c:v>
                </c:pt>
                <c:pt idx="63">
                  <c:v>12534.933337212075</c:v>
                </c:pt>
                <c:pt idx="64">
                  <c:v>12387.960848784773</c:v>
                </c:pt>
                <c:pt idx="65">
                  <c:v>12244.504368946888</c:v>
                </c:pt>
                <c:pt idx="66">
                  <c:v>12104.437941415235</c:v>
                </c:pt>
                <c:pt idx="67">
                  <c:v>11967.64158501057</c:v>
                </c:pt>
                <c:pt idx="68">
                  <c:v>11834.000942487968</c:v>
                </c:pt>
                <c:pt idx="69">
                  <c:v>11703.406953850528</c:v>
                </c:pt>
                <c:pt idx="70">
                  <c:v>11575.755552252522</c:v>
                </c:pt>
                <c:pt idx="71">
                  <c:v>11450.947380626574</c:v>
                </c:pt>
                <c:pt idx="72">
                  <c:v>11328.887527458603</c:v>
                </c:pt>
                <c:pt idx="73">
                  <c:v>11209.485280144494</c:v>
                </c:pt>
                <c:pt idx="74">
                  <c:v>11092.653894691961</c:v>
                </c:pt>
                <c:pt idx="75">
                  <c:v>10978.310380348703</c:v>
                </c:pt>
                <c:pt idx="76">
                  <c:v>10866.375298212515</c:v>
                </c:pt>
                <c:pt idx="77">
                  <c:v>10756.772572659655</c:v>
                </c:pt>
                <c:pt idx="78">
                  <c:v>10649.429314694833</c:v>
                </c:pt>
                <c:pt idx="79">
                  <c:v>10544.275656334125</c:v>
                </c:pt>
                <c:pt idx="80">
                  <c:v>10441.244595235912</c:v>
                </c:pt>
                <c:pt idx="81">
                  <c:v>10340.27184883249</c:v>
                </c:pt>
                <c:pt idx="82">
                  <c:v>10241.295717314817</c:v>
                </c:pt>
                <c:pt idx="83">
                  <c:v>10144.256954832701</c:v>
                </c:pt>
                <c:pt idx="84">
                  <c:v>10049.09864830575</c:v>
                </c:pt>
                <c:pt idx="85">
                  <c:v>9955.7661034318153</c:v>
                </c:pt>
                <c:pt idx="86">
                  <c:v>9864.2067372312304</c:v>
                </c:pt>
                <c:pt idx="87">
                  <c:v>9774.3699769044761</c:v>
                </c:pt>
                <c:pt idx="88">
                  <c:v>9686.2071643366944</c:v>
                </c:pt>
                <c:pt idx="89">
                  <c:v>9599.6714661077131</c:v>
                </c:pt>
                <c:pt idx="90">
                  <c:v>9514.7177884855773</c:v>
                </c:pt>
                <c:pt idx="91">
                  <c:v>9431.3026971505024</c:v>
                </c:pt>
                <c:pt idx="92">
                  <c:v>9349.3843413249124</c:v>
                </c:pt>
                <c:pt idx="93">
                  <c:v>9268.9223820716143</c:v>
                </c:pt>
                <c:pt idx="94">
                  <c:v>9189.877924394561</c:v>
                </c:pt>
                <c:pt idx="95">
                  <c:v>9112.2134530404583</c:v>
                </c:pt>
                <c:pt idx="96">
                  <c:v>9035.8927716715261</c:v>
                </c:pt>
                <c:pt idx="97">
                  <c:v>8960.8809452143032</c:v>
                </c:pt>
                <c:pt idx="98">
                  <c:v>8887.1442452666815</c:v>
                </c:pt>
                <c:pt idx="99">
                  <c:v>8814.6500982728321</c:v>
                </c:pt>
                <c:pt idx="100">
                  <c:v>8743.3670363517012</c:v>
                </c:pt>
                <c:pt idx="101">
                  <c:v>8673.2646506789606</c:v>
                </c:pt>
                <c:pt idx="102">
                  <c:v>8604.3135471330024</c:v>
                </c:pt>
                <c:pt idx="103">
                  <c:v>8536.4853042187169</c:v>
                </c:pt>
                <c:pt idx="104">
                  <c:v>8469.752433037851</c:v>
                </c:pt>
                <c:pt idx="105">
                  <c:v>8404.0883392363321</c:v>
                </c:pt>
                <c:pt idx="106">
                  <c:v>8339.4672868060879</c:v>
                </c:pt>
                <c:pt idx="107">
                  <c:v>8275.8643636137713</c:v>
                </c:pt>
                <c:pt idx="108">
                  <c:v>8213.2554486242589</c:v>
                </c:pt>
                <c:pt idx="109">
                  <c:v>8151.6171806047205</c:v>
                </c:pt>
                <c:pt idx="110">
                  <c:v>8090.9269284221809</c:v>
                </c:pt>
                <c:pt idx="111">
                  <c:v>8031.1627625823021</c:v>
                </c:pt>
                <c:pt idx="112">
                  <c:v>7972.3034282221925</c:v>
                </c:pt>
                <c:pt idx="113">
                  <c:v>7914.3283192475792</c:v>
                </c:pt>
                <c:pt idx="114">
                  <c:v>7857.2174537286628</c:v>
                </c:pt>
                <c:pt idx="115">
                  <c:v>7800.9514503460377</c:v>
                </c:pt>
                <c:pt idx="116">
                  <c:v>7745.511505935574</c:v>
                </c:pt>
                <c:pt idx="117">
                  <c:v>7690.8793740374967</c:v>
                </c:pt>
                <c:pt idx="118">
                  <c:v>7637.0373443518765</c:v>
                </c:pt>
                <c:pt idx="119">
                  <c:v>7583.968223157106</c:v>
                </c:pt>
                <c:pt idx="120">
                  <c:v>7531.6553145626094</c:v>
                </c:pt>
                <c:pt idx="121">
                  <c:v>7480.0824025173206</c:v>
                </c:pt>
                <c:pt idx="122">
                  <c:v>7429.2337337050121</c:v>
                </c:pt>
                <c:pt idx="123">
                  <c:v>7379.0940010580234</c:v>
                </c:pt>
                <c:pt idx="124">
                  <c:v>7329.6483280467801</c:v>
                </c:pt>
                <c:pt idx="125">
                  <c:v>7280.8822535988875</c:v>
                </c:pt>
                <c:pt idx="126">
                  <c:v>7232.7817176370881</c:v>
                </c:pt>
                <c:pt idx="127">
                  <c:v>7185.3330472446978</c:v>
                </c:pt>
                <c:pt idx="128">
                  <c:v>7138.5229434059002</c:v>
                </c:pt>
                <c:pt idx="129">
                  <c:v>7092.3384682382457</c:v>
                </c:pt>
                <c:pt idx="130">
                  <c:v>7046.767032822594</c:v>
                </c:pt>
                <c:pt idx="131">
                  <c:v>7001.7963854330592</c:v>
                </c:pt>
                <c:pt idx="132">
                  <c:v>6957.4146003420465</c:v>
                </c:pt>
                <c:pt idx="133">
                  <c:v>6913.6100669577718</c:v>
                </c:pt>
                <c:pt idx="134">
                  <c:v>6870.3714795033447</c:v>
                </c:pt>
                <c:pt idx="135">
                  <c:v>6827.6878270311281</c:v>
                </c:pt>
                <c:pt idx="136">
                  <c:v>6785.5483838226646</c:v>
                </c:pt>
                <c:pt idx="137">
                  <c:v>6743.9427002226003</c:v>
                </c:pt>
                <c:pt idx="138">
                  <c:v>6702.8605937543325</c:v>
                </c:pt>
                <c:pt idx="139">
                  <c:v>6662.2921406347305</c:v>
                </c:pt>
                <c:pt idx="140">
                  <c:v>6622.2276675649919</c:v>
                </c:pt>
                <c:pt idx="141">
                  <c:v>6582.6577438749373</c:v>
                </c:pt>
                <c:pt idx="142">
                  <c:v>6543.5731739080511</c:v>
                </c:pt>
                <c:pt idx="143">
                  <c:v>6504.9649897650816</c:v>
                </c:pt>
                <c:pt idx="144">
                  <c:v>6466.8244442422874</c:v>
                </c:pt>
                <c:pt idx="145">
                  <c:v>6429.1430040732957</c:v>
                </c:pt>
                <c:pt idx="146">
                  <c:v>6391.9123434196226</c:v>
                </c:pt>
                <c:pt idx="147">
                  <c:v>6355.1243375656195</c:v>
                </c:pt>
                <c:pt idx="148">
                  <c:v>6318.7710568858311</c:v>
                </c:pt>
                <c:pt idx="149">
                  <c:v>6282.8447609841824</c:v>
                </c:pt>
                <c:pt idx="150">
                  <c:v>6247.3378930953331</c:v>
                </c:pt>
                <c:pt idx="151">
                  <c:v>6212.2430746178143</c:v>
                </c:pt>
                <c:pt idx="152">
                  <c:v>6177.5530999014154</c:v>
                </c:pt>
                <c:pt idx="153">
                  <c:v>6143.2609312133864</c:v>
                </c:pt>
                <c:pt idx="154">
                  <c:v>6109.3596937931143</c:v>
                </c:pt>
                <c:pt idx="155">
                  <c:v>6075.8426712388173</c:v>
                </c:pt>
                <c:pt idx="156">
                  <c:v>6042.7033008746803</c:v>
                </c:pt>
                <c:pt idx="157">
                  <c:v>6009.9351694323123</c:v>
                </c:pt>
                <c:pt idx="158">
                  <c:v>5977.5320087554865</c:v>
                </c:pt>
                <c:pt idx="159">
                  <c:v>5945.4876917502843</c:v>
                </c:pt>
                <c:pt idx="160">
                  <c:v>5913.7962284018286</c:v>
                </c:pt>
                <c:pt idx="161">
                  <c:v>5882.4517619512044</c:v>
                </c:pt>
                <c:pt idx="162">
                  <c:v>5851.448565216735</c:v>
                </c:pt>
                <c:pt idx="163">
                  <c:v>5820.7810369948857</c:v>
                </c:pt>
                <c:pt idx="164">
                  <c:v>5790.4436986274086</c:v>
                </c:pt>
                <c:pt idx="165">
                  <c:v>5760.4311906411313</c:v>
                </c:pt>
                <c:pt idx="166">
                  <c:v>5730.7382695320994</c:v>
                </c:pt>
                <c:pt idx="167">
                  <c:v>5701.3598046023399</c:v>
                </c:pt>
                <c:pt idx="168">
                  <c:v>5672.2907749912702</c:v>
                </c:pt>
                <c:pt idx="169">
                  <c:v>5643.5262666721828</c:v>
                </c:pt>
                <c:pt idx="170">
                  <c:v>5615.0614696876146</c:v>
                </c:pt>
                <c:pt idx="171">
                  <c:v>5586.8916753339581</c:v>
                </c:pt>
                <c:pt idx="172">
                  <c:v>5559.0122735626064</c:v>
                </c:pt>
                <c:pt idx="173">
                  <c:v>5531.4187503573485</c:v>
                </c:pt>
                <c:pt idx="174">
                  <c:v>5504.1066852635704</c:v>
                </c:pt>
                <c:pt idx="175">
                  <c:v>5477.0717489658855</c:v>
                </c:pt>
                <c:pt idx="176">
                  <c:v>5450.3097009235062</c:v>
                </c:pt>
                <c:pt idx="177">
                  <c:v>5423.8163871420547</c:v>
                </c:pt>
                <c:pt idx="178">
                  <c:v>5397.5877379239537</c:v>
                </c:pt>
                <c:pt idx="179">
                  <c:v>5371.6197657594457</c:v>
                </c:pt>
                <c:pt idx="180">
                  <c:v>5345.908563262783</c:v>
                </c:pt>
                <c:pt idx="181">
                  <c:v>5320.4503011354245</c:v>
                </c:pt>
                <c:pt idx="182">
                  <c:v>5295.2412262451835</c:v>
                </c:pt>
                <c:pt idx="183">
                  <c:v>5270.2776597365737</c:v>
                </c:pt>
                <c:pt idx="184">
                  <c:v>5245.5559951607138</c:v>
                </c:pt>
                <c:pt idx="185">
                  <c:v>5221.0726967509836</c:v>
                </c:pt>
                <c:pt idx="186">
                  <c:v>5196.8242976521142</c:v>
                </c:pt>
                <c:pt idx="187">
                  <c:v>5172.8073982726783</c:v>
                </c:pt>
                <c:pt idx="188">
                  <c:v>5149.0186646194197</c:v>
                </c:pt>
                <c:pt idx="189">
                  <c:v>5125.4548267703503</c:v>
                </c:pt>
                <c:pt idx="190">
                  <c:v>5102.1126772887073</c:v>
                </c:pt>
                <c:pt idx="191">
                  <c:v>5078.9890697728842</c:v>
                </c:pt>
                <c:pt idx="192">
                  <c:v>5056.0809173667803</c:v>
                </c:pt>
                <c:pt idx="193">
                  <c:v>5033.3851913898252</c:v>
                </c:pt>
                <c:pt idx="194">
                  <c:v>5010.8989199609496</c:v>
                </c:pt>
                <c:pt idx="195">
                  <c:v>4988.6191866374575</c:v>
                </c:pt>
                <c:pt idx="196">
                  <c:v>4966.5431291712448</c:v>
                </c:pt>
                <c:pt idx="197">
                  <c:v>4944.6679382268339</c:v>
                </c:pt>
                <c:pt idx="198">
                  <c:v>4922.9908561520278</c:v>
                </c:pt>
                <c:pt idx="199">
                  <c:v>4901.5091758156195</c:v>
                </c:pt>
                <c:pt idx="200">
                  <c:v>4880.2202394288033</c:v>
                </c:pt>
                <c:pt idx="201">
                  <c:v>4859.1214374476112</c:v>
                </c:pt>
                <c:pt idx="202">
                  <c:v>4838.2102074474096</c:v>
                </c:pt>
                <c:pt idx="203">
                  <c:v>4817.4840330956504</c:v>
                </c:pt>
                <c:pt idx="204">
                  <c:v>4796.9404430878349</c:v>
                </c:pt>
                <c:pt idx="205">
                  <c:v>4776.577010164503</c:v>
                </c:pt>
                <c:pt idx="206">
                  <c:v>4756.3913501137868</c:v>
                </c:pt>
                <c:pt idx="207">
                  <c:v>4736.3811208237894</c:v>
                </c:pt>
                <c:pt idx="208">
                  <c:v>4716.5440213689581</c:v>
                </c:pt>
                <c:pt idx="209">
                  <c:v>4696.8777910773642</c:v>
                </c:pt>
                <c:pt idx="210">
                  <c:v>4677.3802086822689</c:v>
                </c:pt>
                <c:pt idx="211">
                  <c:v>4658.0490914382972</c:v>
                </c:pt>
                <c:pt idx="212">
                  <c:v>4638.8822943107225</c:v>
                </c:pt>
                <c:pt idx="213">
                  <c:v>4619.8777091344818</c:v>
                </c:pt>
                <c:pt idx="214">
                  <c:v>4601.0332638574764</c:v>
                </c:pt>
                <c:pt idx="215">
                  <c:v>4582.3469217396341</c:v>
                </c:pt>
                <c:pt idx="216">
                  <c:v>4563.8166806097142</c:v>
                </c:pt>
                <c:pt idx="217">
                  <c:v>4545.4405721435323</c:v>
                </c:pt>
                <c:pt idx="218">
                  <c:v>4527.2166611300781</c:v>
                </c:pt>
                <c:pt idx="219">
                  <c:v>4509.143044795841</c:v>
                </c:pt>
                <c:pt idx="220">
                  <c:v>4491.2178521165624</c:v>
                </c:pt>
                <c:pt idx="221">
                  <c:v>4473.439243145287</c:v>
                </c:pt>
                <c:pt idx="222">
                  <c:v>4455.8054083944298</c:v>
                </c:pt>
                <c:pt idx="223">
                  <c:v>4438.3145681750029</c:v>
                </c:pt>
                <c:pt idx="224">
                  <c:v>4420.9649720094167</c:v>
                </c:pt>
                <c:pt idx="225">
                  <c:v>4403.7548980242573</c:v>
                </c:pt>
                <c:pt idx="226">
                  <c:v>4386.6826523481868</c:v>
                </c:pt>
                <c:pt idx="227">
                  <c:v>4369.7465685824864</c:v>
                </c:pt>
                <c:pt idx="228">
                  <c:v>4352.9450072054751</c:v>
                </c:pt>
                <c:pt idx="229">
                  <c:v>4336.2763550477102</c:v>
                </c:pt>
                <c:pt idx="230">
                  <c:v>4319.7390247848816</c:v>
                </c:pt>
                <c:pt idx="231">
                  <c:v>4303.3314543720335</c:v>
                </c:pt>
                <c:pt idx="232">
                  <c:v>4287.052106577903</c:v>
                </c:pt>
                <c:pt idx="233">
                  <c:v>4270.8994684787467</c:v>
                </c:pt>
                <c:pt idx="234">
                  <c:v>4254.8720509996638</c:v>
                </c:pt>
                <c:pt idx="235">
                  <c:v>4238.9683883981779</c:v>
                </c:pt>
                <c:pt idx="236">
                  <c:v>4223.1870378688909</c:v>
                </c:pt>
                <c:pt idx="237">
                  <c:v>4207.5265790265985</c:v>
                </c:pt>
                <c:pt idx="238">
                  <c:v>4191.9856135430746</c:v>
                </c:pt>
                <c:pt idx="239">
                  <c:v>4176.5627646627836</c:v>
                </c:pt>
                <c:pt idx="240">
                  <c:v>4161.2566768098623</c:v>
                </c:pt>
                <c:pt idx="241">
                  <c:v>4146.0660151890479</c:v>
                </c:pt>
                <c:pt idx="242">
                  <c:v>4130.9894653740339</c:v>
                </c:pt>
                <c:pt idx="243">
                  <c:v>4116.0257329097949</c:v>
                </c:pt>
                <c:pt idx="244">
                  <c:v>4101.1735429740511</c:v>
                </c:pt>
                <c:pt idx="245">
                  <c:v>4086.4316399544477</c:v>
                </c:pt>
                <c:pt idx="246">
                  <c:v>4071.7987871225923</c:v>
                </c:pt>
                <c:pt idx="247">
                  <c:v>4057.2737662685104</c:v>
                </c:pt>
                <c:pt idx="248">
                  <c:v>4042.8553773402236</c:v>
                </c:pt>
                <c:pt idx="249">
                  <c:v>4028.5424381433986</c:v>
                </c:pt>
                <c:pt idx="250">
                  <c:v>4014.3337839590386</c:v>
                </c:pt>
                <c:pt idx="251">
                  <c:v>4000.2282672584988</c:v>
                </c:pt>
                <c:pt idx="252">
                  <c:v>3986.2247573817149</c:v>
                </c:pt>
                <c:pt idx="253">
                  <c:v>3972.3221402023919</c:v>
                </c:pt>
                <c:pt idx="254">
                  <c:v>3958.5193178686313</c:v>
                </c:pt>
                <c:pt idx="255">
                  <c:v>3944.8152084453031</c:v>
                </c:pt>
                <c:pt idx="256">
                  <c:v>3931.2087457072921</c:v>
                </c:pt>
                <c:pt idx="257">
                  <c:v>3917.6988787665032</c:v>
                </c:pt>
                <c:pt idx="258">
                  <c:v>3904.2845718613826</c:v>
                </c:pt>
                <c:pt idx="259">
                  <c:v>3890.9648040644825</c:v>
                </c:pt>
                <c:pt idx="260">
                  <c:v>3877.7385689965449</c:v>
                </c:pt>
                <c:pt idx="261">
                  <c:v>3864.6048746081069</c:v>
                </c:pt>
                <c:pt idx="262">
                  <c:v>3851.5627428824082</c:v>
                </c:pt>
                <c:pt idx="263">
                  <c:v>3838.6112096253783</c:v>
                </c:pt>
                <c:pt idx="264">
                  <c:v>3825.7493241755292</c:v>
                </c:pt>
                <c:pt idx="265">
                  <c:v>3812.9761492325924</c:v>
                </c:pt>
                <c:pt idx="266">
                  <c:v>3800.290760552045</c:v>
                </c:pt>
                <c:pt idx="267">
                  <c:v>3787.69224676257</c:v>
                </c:pt>
                <c:pt idx="268">
                  <c:v>3775.1797091397457</c:v>
                </c:pt>
                <c:pt idx="269">
                  <c:v>3762.7522613587789</c:v>
                </c:pt>
                <c:pt idx="270">
                  <c:v>3750.4090293059126</c:v>
                </c:pt>
                <c:pt idx="271">
                  <c:v>3738.1491508693434</c:v>
                </c:pt>
                <c:pt idx="272">
                  <c:v>3725.9717757161707</c:v>
                </c:pt>
                <c:pt idx="273">
                  <c:v>3713.8760650982149</c:v>
                </c:pt>
                <c:pt idx="274">
                  <c:v>3701.861191669479</c:v>
                </c:pt>
                <c:pt idx="275">
                  <c:v>3689.9263392589055</c:v>
                </c:pt>
                <c:pt idx="276">
                  <c:v>3678.0707027344033</c:v>
                </c:pt>
                <c:pt idx="277">
                  <c:v>3666.2934877467342</c:v>
                </c:pt>
                <c:pt idx="278">
                  <c:v>3654.5939106140286</c:v>
                </c:pt>
                <c:pt idx="279">
                  <c:v>3642.9711981136352</c:v>
                </c:pt>
                <c:pt idx="280">
                  <c:v>3631.4245872898027</c:v>
                </c:pt>
                <c:pt idx="281">
                  <c:v>3619.9533253274858</c:v>
                </c:pt>
                <c:pt idx="282">
                  <c:v>3608.5566693432629</c:v>
                </c:pt>
                <c:pt idx="283">
                  <c:v>3597.2338862442411</c:v>
                </c:pt>
                <c:pt idx="284">
                  <c:v>3585.9842525664717</c:v>
                </c:pt>
                <c:pt idx="285">
                  <c:v>3574.8070542938076</c:v>
                </c:pt>
                <c:pt idx="286">
                  <c:v>3563.7015867345035</c:v>
                </c:pt>
                <c:pt idx="287">
                  <c:v>3552.6671543554403</c:v>
                </c:pt>
                <c:pt idx="288">
                  <c:v>3541.7030706265941</c:v>
                </c:pt>
                <c:pt idx="289">
                  <c:v>3530.8086578883231</c:v>
                </c:pt>
                <c:pt idx="290">
                  <c:v>3519.9832472004928</c:v>
                </c:pt>
                <c:pt idx="291">
                  <c:v>3509.2261781906709</c:v>
                </c:pt>
                <c:pt idx="292">
                  <c:v>3498.5367989502847</c:v>
                </c:pt>
                <c:pt idx="293">
                  <c:v>3487.9144658716395</c:v>
                </c:pt>
                <c:pt idx="294">
                  <c:v>3477.358543519862</c:v>
                </c:pt>
                <c:pt idx="295">
                  <c:v>3466.8684044987895</c:v>
                </c:pt>
                <c:pt idx="296">
                  <c:v>3456.443429343868</c:v>
                </c:pt>
                <c:pt idx="297">
                  <c:v>3446.0830063833855</c:v>
                </c:pt>
                <c:pt idx="298">
                  <c:v>3435.7865316113457</c:v>
                </c:pt>
                <c:pt idx="299">
                  <c:v>3425.5534085733816</c:v>
                </c:pt>
                <c:pt idx="300">
                  <c:v>3415.3830482494086</c:v>
                </c:pt>
                <c:pt idx="301">
                  <c:v>3405.2748689372092</c:v>
                </c:pt>
                <c:pt idx="302">
                  <c:v>3395.2282961369492</c:v>
                </c:pt>
                <c:pt idx="303">
                  <c:v>3385.2427624403499</c:v>
                </c:pt>
                <c:pt idx="304">
                  <c:v>3375.3177074231207</c:v>
                </c:pt>
                <c:pt idx="305">
                  <c:v>3365.4525775387883</c:v>
                </c:pt>
                <c:pt idx="306">
                  <c:v>3355.6468259980902</c:v>
                </c:pt>
                <c:pt idx="307">
                  <c:v>3345.899912704248</c:v>
                </c:pt>
                <c:pt idx="308">
                  <c:v>3336.2113040899858</c:v>
                </c:pt>
                <c:pt idx="309">
                  <c:v>3326.5804730844684</c:v>
                </c:pt>
                <c:pt idx="310">
                  <c:v>3317.0068989628926</c:v>
                </c:pt>
                <c:pt idx="311">
                  <c:v>3307.4900672859512</c:v>
                </c:pt>
                <c:pt idx="312">
                  <c:v>3298.029469776433</c:v>
                </c:pt>
                <c:pt idx="313">
                  <c:v>3288.6246042568237</c:v>
                </c:pt>
                <c:pt idx="314">
                  <c:v>3279.2749745287001</c:v>
                </c:pt>
                <c:pt idx="315">
                  <c:v>3269.9800903033465</c:v>
                </c:pt>
                <c:pt idx="316">
                  <c:v>3260.7394671076909</c:v>
                </c:pt>
                <c:pt idx="317">
                  <c:v>3251.552626194898</c:v>
                </c:pt>
                <c:pt idx="318">
                  <c:v>3242.4190944703296</c:v>
                </c:pt>
                <c:pt idx="319">
                  <c:v>3233.3384043877013</c:v>
                </c:pt>
                <c:pt idx="320">
                  <c:v>3224.3100938894786</c:v>
                </c:pt>
                <c:pt idx="321">
                  <c:v>3215.3337063179351</c:v>
                </c:pt>
                <c:pt idx="322">
                  <c:v>3206.4087903355248</c:v>
                </c:pt>
                <c:pt idx="323">
                  <c:v>3197.5348998405971</c:v>
                </c:pt>
                <c:pt idx="324">
                  <c:v>3188.7115939063951</c:v>
                </c:pt>
                <c:pt idx="325">
                  <c:v>3179.9384366963059</c:v>
                </c:pt>
                <c:pt idx="326">
                  <c:v>3171.2149973898195</c:v>
                </c:pt>
                <c:pt idx="327">
                  <c:v>3162.5408501168713</c:v>
                </c:pt>
                <c:pt idx="328">
                  <c:v>3153.9155738735572</c:v>
                </c:pt>
                <c:pt idx="329">
                  <c:v>3145.3387524713762</c:v>
                </c:pt>
                <c:pt idx="330">
                  <c:v>3136.8099744631909</c:v>
                </c:pt>
                <c:pt idx="331">
                  <c:v>3128.3288330459036</c:v>
                </c:pt>
                <c:pt idx="332">
                  <c:v>3119.8949260544032</c:v>
                </c:pt>
                <c:pt idx="333">
                  <c:v>3111.5078558335081</c:v>
                </c:pt>
                <c:pt idx="334">
                  <c:v>3103.1672292170115</c:v>
                </c:pt>
                <c:pt idx="335">
                  <c:v>3094.8726574447937</c:v>
                </c:pt>
                <c:pt idx="336">
                  <c:v>3086.6237561055459</c:v>
                </c:pt>
                <c:pt idx="337">
                  <c:v>3078.4201450832188</c:v>
                </c:pt>
                <c:pt idx="338">
                  <c:v>3070.2614484773949</c:v>
                </c:pt>
                <c:pt idx="339">
                  <c:v>3062.1472945706919</c:v>
                </c:pt>
                <c:pt idx="340">
                  <c:v>3054.0773157468066</c:v>
                </c:pt>
                <c:pt idx="341">
                  <c:v>3046.051148458384</c:v>
                </c:pt>
                <c:pt idx="342">
                  <c:v>3038.0684331380762</c:v>
                </c:pt>
                <c:pt idx="343">
                  <c:v>3030.1288141775876</c:v>
                </c:pt>
                <c:pt idx="344">
                  <c:v>3022.2319398541003</c:v>
                </c:pt>
                <c:pt idx="345">
                  <c:v>3014.3774622823112</c:v>
                </c:pt>
                <c:pt idx="346">
                  <c:v>3006.5650373590179</c:v>
                </c:pt>
                <c:pt idx="347">
                  <c:v>2998.7943247165531</c:v>
                </c:pt>
                <c:pt idx="348">
                  <c:v>2991.0649876692332</c:v>
                </c:pt>
                <c:pt idx="349">
                  <c:v>2983.3766931621358</c:v>
                </c:pt>
                <c:pt idx="350">
                  <c:v>2975.7291117236018</c:v>
                </c:pt>
                <c:pt idx="351">
                  <c:v>2968.1219174242578</c:v>
                </c:pt>
                <c:pt idx="352">
                  <c:v>2960.5547878029756</c:v>
                </c:pt>
                <c:pt idx="353">
                  <c:v>2953.0274038789794</c:v>
                </c:pt>
                <c:pt idx="354">
                  <c:v>2945.5394500149414</c:v>
                </c:pt>
                <c:pt idx="355">
                  <c:v>2938.0906139686704</c:v>
                </c:pt>
                <c:pt idx="356">
                  <c:v>2930.6805867790245</c:v>
                </c:pt>
                <c:pt idx="357">
                  <c:v>2923.3090627500787</c:v>
                </c:pt>
                <c:pt idx="358">
                  <c:v>2915.9757394115441</c:v>
                </c:pt>
                <c:pt idx="359">
                  <c:v>2908.6803174661472</c:v>
                </c:pt>
                <c:pt idx="360">
                  <c:v>2901.4225007491186</c:v>
                </c:pt>
                <c:pt idx="361">
                  <c:v>2894.2019961867481</c:v>
                </c:pt>
                <c:pt idx="362">
                  <c:v>2887.018513772171</c:v>
                </c:pt>
                <c:pt idx="363">
                  <c:v>2879.8717664983124</c:v>
                </c:pt>
                <c:pt idx="364">
                  <c:v>2872.7614703262225</c:v>
                </c:pt>
                <c:pt idx="365">
                  <c:v>2865.6873441808857</c:v>
                </c:pt>
                <c:pt idx="366">
                  <c:v>2858.6491098632105</c:v>
                </c:pt>
                <c:pt idx="367">
                  <c:v>2851.646492020227</c:v>
                </c:pt>
                <c:pt idx="368">
                  <c:v>2844.6792181599885</c:v>
                </c:pt>
                <c:pt idx="369">
                  <c:v>2837.7470185575075</c:v>
                </c:pt>
                <c:pt idx="370">
                  <c:v>2830.8496262356639</c:v>
                </c:pt>
                <c:pt idx="371">
                  <c:v>2823.986776934471</c:v>
                </c:pt>
                <c:pt idx="372">
                  <c:v>2817.1582090975717</c:v>
                </c:pt>
                <c:pt idx="373">
                  <c:v>2810.3636637781747</c:v>
                </c:pt>
                <c:pt idx="374">
                  <c:v>2803.6028846818954</c:v>
                </c:pt>
                <c:pt idx="375">
                  <c:v>2796.8756180736236</c:v>
                </c:pt>
                <c:pt idx="376">
                  <c:v>2790.1816127714701</c:v>
                </c:pt>
                <c:pt idx="377">
                  <c:v>2783.5206201174296</c:v>
                </c:pt>
                <c:pt idx="378">
                  <c:v>2776.8923939280212</c:v>
                </c:pt>
                <c:pt idx="379">
                  <c:v>2770.2966904863715</c:v>
                </c:pt>
                <c:pt idx="380">
                  <c:v>2763.7332684821449</c:v>
                </c:pt>
                <c:pt idx="381">
                  <c:v>2757.2018890199251</c:v>
                </c:pt>
                <c:pt idx="382">
                  <c:v>2750.7023155526258</c:v>
                </c:pt>
                <c:pt idx="383">
                  <c:v>2744.2343138693832</c:v>
                </c:pt>
                <c:pt idx="384">
                  <c:v>2737.7976520713419</c:v>
                </c:pt>
                <c:pt idx="385">
                  <c:v>2731.3921005437151</c:v>
                </c:pt>
                <c:pt idx="386">
                  <c:v>2725.0174318868667</c:v>
                </c:pt>
                <c:pt idx="387">
                  <c:v>2718.6734209745191</c:v>
                </c:pt>
                <c:pt idx="388">
                  <c:v>2712.3598448303528</c:v>
                </c:pt>
                <c:pt idx="389">
                  <c:v>2706.0764826680534</c:v>
                </c:pt>
                <c:pt idx="390">
                  <c:v>2699.8231158442795</c:v>
                </c:pt>
                <c:pt idx="391">
                  <c:v>2693.5995278200135</c:v>
                </c:pt>
                <c:pt idx="392">
                  <c:v>2687.4055041484535</c:v>
                </c:pt>
                <c:pt idx="393">
                  <c:v>2681.2408324610442</c:v>
                </c:pt>
                <c:pt idx="394">
                  <c:v>2675.1053024074063</c:v>
                </c:pt>
                <c:pt idx="395">
                  <c:v>2668.9987056772225</c:v>
                </c:pt>
                <c:pt idx="396">
                  <c:v>2662.9208359206095</c:v>
                </c:pt>
                <c:pt idx="397">
                  <c:v>2656.8714887942187</c:v>
                </c:pt>
                <c:pt idx="398">
                  <c:v>2650.850461860653</c:v>
                </c:pt>
                <c:pt idx="399">
                  <c:v>2644.8575546261854</c:v>
                </c:pt>
                <c:pt idx="400">
                  <c:v>2638.8925684886053</c:v>
                </c:pt>
                <c:pt idx="401">
                  <c:v>2632.9553067195229</c:v>
                </c:pt>
                <c:pt idx="402">
                  <c:v>2627.0455744494684</c:v>
                </c:pt>
                <c:pt idx="403">
                  <c:v>2621.1631786329672</c:v>
                </c:pt>
                <c:pt idx="404">
                  <c:v>2615.3079280396923</c:v>
                </c:pt>
                <c:pt idx="405">
                  <c:v>2609.4796332297847</c:v>
                </c:pt>
                <c:pt idx="406">
                  <c:v>2603.6781065282412</c:v>
                </c:pt>
                <c:pt idx="407">
                  <c:v>2597.9031620048918</c:v>
                </c:pt>
                <c:pt idx="408">
                  <c:v>2592.1546154511161</c:v>
                </c:pt>
                <c:pt idx="409">
                  <c:v>2586.4322843914852</c:v>
                </c:pt>
                <c:pt idx="410">
                  <c:v>2580.7359880041331</c:v>
                </c:pt>
                <c:pt idx="411">
                  <c:v>2575.0655471566133</c:v>
                </c:pt>
                <c:pt idx="412">
                  <c:v>2569.4207843565382</c:v>
                </c:pt>
                <c:pt idx="413">
                  <c:v>2563.8015237357467</c:v>
                </c:pt>
                <c:pt idx="414">
                  <c:v>2558.2075910535641</c:v>
                </c:pt>
                <c:pt idx="415">
                  <c:v>2552.6388136465102</c:v>
                </c:pt>
                <c:pt idx="416">
                  <c:v>2547.095020424109</c:v>
                </c:pt>
                <c:pt idx="417">
                  <c:v>2541.5760418619029</c:v>
                </c:pt>
                <c:pt idx="418">
                  <c:v>2536.0817099725828</c:v>
                </c:pt>
                <c:pt idx="419">
                  <c:v>2530.6118582789786</c:v>
                </c:pt>
                <c:pt idx="420">
                  <c:v>2525.1663218210451</c:v>
                </c:pt>
                <c:pt idx="421">
                  <c:v>2519.7449371102266</c:v>
                </c:pt>
                <c:pt idx="422">
                  <c:v>2514.3475421448238</c:v>
                </c:pt>
                <c:pt idx="423">
                  <c:v>2508.9739763680845</c:v>
                </c:pt>
                <c:pt idx="424">
                  <c:v>2503.6240806505084</c:v>
                </c:pt>
                <c:pt idx="425">
                  <c:v>2498.2976973042823</c:v>
                </c:pt>
                <c:pt idx="426">
                  <c:v>2492.9946700283326</c:v>
                </c:pt>
                <c:pt idx="427">
                  <c:v>2487.7148439288139</c:v>
                </c:pt>
                <c:pt idx="428">
                  <c:v>2482.4580654595047</c:v>
                </c:pt>
                <c:pt idx="429">
                  <c:v>2477.2241824599914</c:v>
                </c:pt>
                <c:pt idx="430">
                  <c:v>2472.0130440951325</c:v>
                </c:pt>
                <c:pt idx="431">
                  <c:v>2466.8245008722879</c:v>
                </c:pt>
                <c:pt idx="432">
                  <c:v>2461.6584046087228</c:v>
                </c:pt>
                <c:pt idx="433">
                  <c:v>2456.5146084008738</c:v>
                </c:pt>
                <c:pt idx="434">
                  <c:v>2451.3929666727781</c:v>
                </c:pt>
                <c:pt idx="435">
                  <c:v>2446.2933350768872</c:v>
                </c:pt>
                <c:pt idx="436">
                  <c:v>2441.2155705508776</c:v>
                </c:pt>
                <c:pt idx="437">
                  <c:v>2436.1595312692225</c:v>
                </c:pt>
                <c:pt idx="438">
                  <c:v>2431.1250766217709</c:v>
                </c:pt>
                <c:pt idx="439">
                  <c:v>2426.11206724355</c:v>
                </c:pt>
                <c:pt idx="440">
                  <c:v>2421.1203649514355</c:v>
                </c:pt>
                <c:pt idx="441">
                  <c:v>2416.1498327595182</c:v>
                </c:pt>
                <c:pt idx="442">
                  <c:v>2411.2003348553553</c:v>
                </c:pt>
                <c:pt idx="443">
                  <c:v>2406.2717366027646</c:v>
                </c:pt>
                <c:pt idx="444">
                  <c:v>2401.3639045064338</c:v>
                </c:pt>
                <c:pt idx="445">
                  <c:v>2396.4767062258907</c:v>
                </c:pt>
                <c:pt idx="446">
                  <c:v>2391.6100105224177</c:v>
                </c:pt>
                <c:pt idx="447">
                  <c:v>2386.7636873037554</c:v>
                </c:pt>
                <c:pt idx="448">
                  <c:v>2381.937607568223</c:v>
                </c:pt>
                <c:pt idx="449">
                  <c:v>2377.1316433981992</c:v>
                </c:pt>
                <c:pt idx="450">
                  <c:v>2372.3456679759547</c:v>
                </c:pt>
                <c:pt idx="451">
                  <c:v>2367.579555532895</c:v>
                </c:pt>
                <c:pt idx="452">
                  <c:v>2362.833181376569</c:v>
                </c:pt>
                <c:pt idx="453">
                  <c:v>2358.1064218487591</c:v>
                </c:pt>
                <c:pt idx="454">
                  <c:v>2353.3991543361917</c:v>
                </c:pt>
                <c:pt idx="455">
                  <c:v>2348.7112572412007</c:v>
                </c:pt>
                <c:pt idx="456">
                  <c:v>2344.0426099942997</c:v>
                </c:pt>
                <c:pt idx="457">
                  <c:v>2339.3930930164643</c:v>
                </c:pt>
                <c:pt idx="458">
                  <c:v>2334.7625877312385</c:v>
                </c:pt>
                <c:pt idx="459">
                  <c:v>2330.1509765340015</c:v>
                </c:pt>
                <c:pt idx="460">
                  <c:v>2325.55814281106</c:v>
                </c:pt>
                <c:pt idx="461">
                  <c:v>2320.9839708888903</c:v>
                </c:pt>
                <c:pt idx="462">
                  <c:v>2316.4283460695297</c:v>
                </c:pt>
                <c:pt idx="463">
                  <c:v>2311.8911545905285</c:v>
                </c:pt>
                <c:pt idx="464">
                  <c:v>2307.3722836058587</c:v>
                </c:pt>
                <c:pt idx="465">
                  <c:v>2302.871621217113</c:v>
                </c:pt>
                <c:pt idx="466">
                  <c:v>2298.3890564315952</c:v>
                </c:pt>
                <c:pt idx="467">
                  <c:v>2293.9244791520759</c:v>
                </c:pt>
                <c:pt idx="468">
                  <c:v>2289.4777801912278</c:v>
                </c:pt>
                <c:pt idx="469">
                  <c:v>2285.0488512483425</c:v>
                </c:pt>
                <c:pt idx="470">
                  <c:v>2280.6375848823227</c:v>
                </c:pt>
                <c:pt idx="471">
                  <c:v>2276.2438745382242</c:v>
                </c:pt>
                <c:pt idx="472">
                  <c:v>2271.867614518851</c:v>
                </c:pt>
                <c:pt idx="473">
                  <c:v>2267.5086999735795</c:v>
                </c:pt>
                <c:pt idx="474">
                  <c:v>2263.1670268932357</c:v>
                </c:pt>
                <c:pt idx="475">
                  <c:v>2258.8424921091646</c:v>
                </c:pt>
                <c:pt idx="476">
                  <c:v>2254.5349932666868</c:v>
                </c:pt>
                <c:pt idx="477">
                  <c:v>2250.244428855367</c:v>
                </c:pt>
                <c:pt idx="478">
                  <c:v>2245.9706981363706</c:v>
                </c:pt>
                <c:pt idx="479">
                  <c:v>2241.7137011978775</c:v>
                </c:pt>
              </c:numCache>
            </c:numRef>
          </c:yVal>
          <c:smooth val="0"/>
        </c:ser>
        <c:ser>
          <c:idx val="2"/>
          <c:order val="2"/>
          <c:tx>
            <c:v>Final Forecast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Forecast'!$I$15:$I$494</c:f>
              <c:numCache>
                <c:formatCode>_(* #,##0_);_(* \(#,##0\);_(* "-"??_);_(@_)</c:formatCode>
                <c:ptCount val="480"/>
                <c:pt idx="0">
                  <c:v>55951.855024448647</c:v>
                </c:pt>
                <c:pt idx="1">
                  <c:v>52866.334258545241</c:v>
                </c:pt>
                <c:pt idx="2">
                  <c:v>50112.895149921402</c:v>
                </c:pt>
                <c:pt idx="3">
                  <c:v>47640.195324542845</c:v>
                </c:pt>
                <c:pt idx="4">
                  <c:v>45407.002279758948</c:v>
                </c:pt>
                <c:pt idx="5">
                  <c:v>43379.815545125603</c:v>
                </c:pt>
                <c:pt idx="6">
                  <c:v>41531.130904331047</c:v>
                </c:pt>
                <c:pt idx="7">
                  <c:v>39838.152892567508</c:v>
                </c:pt>
                <c:pt idx="8">
                  <c:v>38281.825921545562</c:v>
                </c:pt>
                <c:pt idx="9">
                  <c:v>36846.095573827333</c:v>
                </c:pt>
                <c:pt idx="10">
                  <c:v>35517.338628139405</c:v>
                </c:pt>
                <c:pt idx="11">
                  <c:v>34287.58149870512</c:v>
                </c:pt>
                <c:pt idx="12">
                  <c:v>33139.127097054217</c:v>
                </c:pt>
                <c:pt idx="13">
                  <c:v>32067.414980170743</c:v>
                </c:pt>
                <c:pt idx="14">
                  <c:v>31064.928965539071</c:v>
                </c:pt>
                <c:pt idx="15">
                  <c:v>30125.107890088635</c:v>
                </c:pt>
                <c:pt idx="16">
                  <c:v>29242.198182299857</c:v>
                </c:pt>
                <c:pt idx="17">
                  <c:v>28411.132976278306</c:v>
                </c:pt>
                <c:pt idx="18">
                  <c:v>27627.432348139486</c:v>
                </c:pt>
                <c:pt idx="19">
                  <c:v>26887.120485172727</c:v>
                </c:pt>
                <c:pt idx="20">
                  <c:v>26186.65652270045</c:v>
                </c:pt>
                <c:pt idx="21">
                  <c:v>25522.876484490902</c:v>
                </c:pt>
                <c:pt idx="22">
                  <c:v>24892.944298541832</c:v>
                </c:pt>
                <c:pt idx="23">
                  <c:v>24294.310273088544</c:v>
                </c:pt>
                <c:pt idx="24">
                  <c:v>23724.675738378577</c:v>
                </c:pt>
                <c:pt idx="25">
                  <c:v>23181.962810489251</c:v>
                </c:pt>
                <c:pt idx="26">
                  <c:v>22664.288430814257</c:v>
                </c:pt>
                <c:pt idx="27">
                  <c:v>22169.941991150135</c:v>
                </c:pt>
                <c:pt idx="28">
                  <c:v>21697.365978852446</c:v>
                </c:pt>
                <c:pt idx="29">
                  <c:v>21245.139176326338</c:v>
                </c:pt>
                <c:pt idx="30">
                  <c:v>20811.962029509003</c:v>
                </c:pt>
                <c:pt idx="31">
                  <c:v>20396.643865101054</c:v>
                </c:pt>
                <c:pt idx="32">
                  <c:v>19998.091689281257</c:v>
                </c:pt>
                <c:pt idx="33">
                  <c:v>19615.300343941453</c:v>
                </c:pt>
                <c:pt idx="34">
                  <c:v>19247.34383204766</c:v>
                </c:pt>
                <c:pt idx="35">
                  <c:v>18893.367653058318</c:v>
                </c:pt>
                <c:pt idx="36">
                  <c:v>18552.582013620158</c:v>
                </c:pt>
                <c:pt idx="37">
                  <c:v>18224.255798951137</c:v>
                </c:pt>
                <c:pt idx="38">
                  <c:v>17907.711207166562</c:v>
                </c:pt>
                <c:pt idx="39">
                  <c:v>17602.31896291591</c:v>
                </c:pt>
                <c:pt idx="40">
                  <c:v>17307.494038550718</c:v>
                </c:pt>
                <c:pt idx="41">
                  <c:v>17022.691821046123</c:v>
                </c:pt>
                <c:pt idx="42">
                  <c:v>16747.404671349297</c:v>
                </c:pt>
                <c:pt idx="43">
                  <c:v>16481.158830007305</c:v>
                </c:pt>
                <c:pt idx="44">
                  <c:v>16223.511629031931</c:v>
                </c:pt>
                <c:pt idx="45">
                  <c:v>15974.04897516796</c:v>
                </c:pt>
                <c:pt idx="46">
                  <c:v>15732.383074195521</c:v>
                </c:pt>
                <c:pt idx="47">
                  <c:v>15498.150369719699</c:v>
                </c:pt>
                <c:pt idx="48">
                  <c:v>15271.009673196419</c:v>
                </c:pt>
                <c:pt idx="49">
                  <c:v>15050.640464782569</c:v>
                </c:pt>
                <c:pt idx="50">
                  <c:v>14836.74134705106</c:v>
                </c:pt>
                <c:pt idx="51">
                  <c:v>14629.028635744999</c:v>
                </c:pt>
                <c:pt idx="52">
                  <c:v>14427.235073584407</c:v>
                </c:pt>
                <c:pt idx="53">
                  <c:v>14231.108654757358</c:v>
                </c:pt>
                <c:pt idx="54">
                  <c:v>14040.411549121105</c:v>
                </c:pt>
                <c:pt idx="55">
                  <c:v>13854.919116373505</c:v>
                </c:pt>
                <c:pt idx="56">
                  <c:v>13674.419001521774</c:v>
                </c:pt>
                <c:pt idx="57">
                  <c:v>13498.710303925738</c:v>
                </c:pt>
                <c:pt idx="58">
                  <c:v>13327.602813014715</c:v>
                </c:pt>
                <c:pt idx="59">
                  <c:v>13160.916304512439</c:v>
                </c:pt>
                <c:pt idx="60">
                  <c:v>12998.47989164496</c:v>
                </c:pt>
                <c:pt idx="61">
                  <c:v>12840.131426379265</c:v>
                </c:pt>
                <c:pt idx="62">
                  <c:v>12685.716946240274</c:v>
                </c:pt>
                <c:pt idx="63">
                  <c:v>12535.090162706412</c:v>
                </c:pt>
                <c:pt idx="64">
                  <c:v>12388.111987575423</c:v>
                </c:pt>
                <c:pt idx="65">
                  <c:v>12244.650094049566</c:v>
                </c:pt>
                <c:pt idx="66">
                  <c:v>12104.578509602861</c:v>
                </c:pt>
                <c:pt idx="67">
                  <c:v>11967.777237973105</c:v>
                </c:pt>
                <c:pt idx="68">
                  <c:v>11834.131907873709</c:v>
                </c:pt>
                <c:pt idx="69">
                  <c:v>11703.533446244226</c:v>
                </c:pt>
                <c:pt idx="70">
                  <c:v>11575.877774060678</c:v>
                </c:pt>
                <c:pt idx="71">
                  <c:v>11451.065522905481</c:v>
                </c:pt>
                <c:pt idx="72">
                  <c:v>11329.001770661478</c:v>
                </c:pt>
                <c:pt idx="73">
                  <c:v>11209.595794839133</c:v>
                </c:pt>
                <c:pt idx="74">
                  <c:v>11092.760842177011</c:v>
                </c:pt>
                <c:pt idx="75">
                  <c:v>10978.413913275381</c:v>
                </c:pt>
                <c:pt idx="76">
                  <c:v>10866.475561129619</c:v>
                </c:pt>
                <c:pt idx="77">
                  <c:v>10756.869702526243</c:v>
                </c:pt>
                <c:pt idx="78">
                  <c:v>10649.523441351248</c:v>
                </c:pt>
                <c:pt idx="79">
                  <c:v>10544.366902943215</c:v>
                </c:pt>
                <c:pt idx="80">
                  <c:v>10441.333078690059</c:v>
                </c:pt>
                <c:pt idx="81">
                  <c:v>10340.357680140087</c:v>
                </c:pt>
                <c:pt idx="82">
                  <c:v>10241.379001950061</c:v>
                </c:pt>
                <c:pt idx="83">
                  <c:v>10144.33779305467</c:v>
                </c:pt>
                <c:pt idx="84">
                  <c:v>10049.177135484115</c:v>
                </c:pt>
                <c:pt idx="85">
                  <c:v>9955.8423303067884</c:v>
                </c:pt>
                <c:pt idx="86">
                  <c:v>9864.280790210747</c:v>
                </c:pt>
                <c:pt idx="87">
                  <c:v>9774.4419382772521</c:v>
                </c:pt>
                <c:pt idx="88">
                  <c:v>9686.2771125342879</c:v>
                </c:pt>
                <c:pt idx="89">
                  <c:v>9599.7394759064046</c:v>
                </c:pt>
                <c:pt idx="90">
                  <c:v>9514.7839312095512</c:v>
                </c:pt>
                <c:pt idx="91">
                  <c:v>9431.3670408626185</c:v>
                </c:pt>
                <c:pt idx="92">
                  <c:v>9349.4469510129184</c:v>
                </c:pt>
                <c:pt idx="93">
                  <c:v>9268.9833197945518</c:v>
                </c:pt>
                <c:pt idx="94">
                  <c:v>9189.937249460063</c:v>
                </c:pt>
                <c:pt idx="95">
                  <c:v>9112.2712221415331</c:v>
                </c:pt>
                <c:pt idx="96">
                  <c:v>9035.9490390177525</c:v>
                </c:pt>
                <c:pt idx="97">
                  <c:v>8960.7831133663312</c:v>
                </c:pt>
                <c:pt idx="98">
                  <c:v>8886.4201965819138</c:v>
                </c:pt>
                <c:pt idx="99">
                  <c:v>8812.6743958824791</c:v>
                </c:pt>
                <c:pt idx="100">
                  <c:v>8739.5405900022797</c:v>
                </c:pt>
                <c:pt idx="101">
                  <c:v>8667.01370017509</c:v>
                </c:pt>
                <c:pt idx="102">
                  <c:v>8595.0886897824967</c:v>
                </c:pt>
                <c:pt idx="103">
                  <c:v>8523.7605640030124</c:v>
                </c:pt>
                <c:pt idx="104">
                  <c:v>8453.0243694661876</c:v>
                </c:pt>
                <c:pt idx="105">
                  <c:v>8382.8751939075446</c:v>
                </c:pt>
                <c:pt idx="106">
                  <c:v>8313.3081658284864</c:v>
                </c:pt>
                <c:pt idx="107">
                  <c:v>8244.3184541572664</c:v>
                </c:pt>
                <c:pt idx="108">
                  <c:v>8175.9012679144971</c:v>
                </c:pt>
                <c:pt idx="109">
                  <c:v>8108.0518558784779</c:v>
                </c:pt>
                <c:pt idx="110">
                  <c:v>8040.7655062577678</c:v>
                </c:pt>
                <c:pt idx="111">
                  <c:v>7974.0375463619057</c:v>
                </c:pt>
                <c:pt idx="112">
                  <c:v>7907.8633422781422</c:v>
                </c:pt>
                <c:pt idx="113">
                  <c:v>7842.2382985487993</c:v>
                </c:pt>
                <c:pt idx="114">
                  <c:v>7777.1578578528806</c:v>
                </c:pt>
                <c:pt idx="115">
                  <c:v>7712.6175006892454</c:v>
                </c:pt>
                <c:pt idx="116">
                  <c:v>7648.6127450627891</c:v>
                </c:pt>
                <c:pt idx="117">
                  <c:v>7585.1391461729099</c:v>
                </c:pt>
                <c:pt idx="118">
                  <c:v>7522.1922961053961</c:v>
                </c:pt>
                <c:pt idx="119">
                  <c:v>7459.7678235259827</c:v>
                </c:pt>
                <c:pt idx="120">
                  <c:v>7397.8613933766001</c:v>
                </c:pt>
                <c:pt idx="121">
                  <c:v>7336.4687065748421</c:v>
                </c:pt>
                <c:pt idx="122">
                  <c:v>7275.5854997148926</c:v>
                </c:pt>
                <c:pt idx="123">
                  <c:v>7215.2075447719717</c:v>
                </c:pt>
                <c:pt idx="124">
                  <c:v>7155.3306488080407</c:v>
                </c:pt>
                <c:pt idx="125">
                  <c:v>7095.9506536815416</c:v>
                </c:pt>
                <c:pt idx="126">
                  <c:v>7037.0634357576664</c:v>
                </c:pt>
                <c:pt idx="127">
                  <c:v>6978.6649056226715</c:v>
                </c:pt>
                <c:pt idx="128">
                  <c:v>6920.7510077995394</c:v>
                </c:pt>
                <c:pt idx="129">
                  <c:v>6863.3177204666526</c:v>
                </c:pt>
                <c:pt idx="130">
                  <c:v>6806.3610551780275</c:v>
                </c:pt>
                <c:pt idx="131">
                  <c:v>6749.87705658697</c:v>
                </c:pt>
                <c:pt idx="132">
                  <c:v>6693.8618021707689</c:v>
                </c:pt>
                <c:pt idx="133">
                  <c:v>6638.3114019587156</c:v>
                </c:pt>
                <c:pt idx="134">
                  <c:v>6583.2219982618835</c:v>
                </c:pt>
                <c:pt idx="135">
                  <c:v>6528.5897654049886</c:v>
                </c:pt>
                <c:pt idx="136">
                  <c:v>6474.4109094610485</c:v>
                </c:pt>
                <c:pt idx="137">
                  <c:v>6420.6816679878075</c:v>
                </c:pt>
                <c:pt idx="138">
                  <c:v>6367.3983097662422</c:v>
                </c:pt>
                <c:pt idx="139">
                  <c:v>6314.5571345417566</c:v>
                </c:pt>
                <c:pt idx="140">
                  <c:v>6262.1544727671526</c:v>
                </c:pt>
                <c:pt idx="141">
                  <c:v>6210.1866853474639</c:v>
                </c:pt>
                <c:pt idx="142">
                  <c:v>6158.650163387797</c:v>
                </c:pt>
                <c:pt idx="143">
                  <c:v>6107.5413279423228</c:v>
                </c:pt>
                <c:pt idx="144">
                  <c:v>6056.8566297657517</c:v>
                </c:pt>
                <c:pt idx="145">
                  <c:v>6006.5925490669915</c:v>
                </c:pt>
                <c:pt idx="146">
                  <c:v>5956.7455952647797</c:v>
                </c:pt>
                <c:pt idx="147">
                  <c:v>5907.3123067450797</c:v>
                </c:pt>
                <c:pt idx="148">
                  <c:v>5858.2892506206517</c:v>
                </c:pt>
                <c:pt idx="149">
                  <c:v>5809.6730224929179</c:v>
                </c:pt>
                <c:pt idx="150">
                  <c:v>5761.4602462153725</c:v>
                </c:pt>
                <c:pt idx="151">
                  <c:v>5713.6475736592884</c:v>
                </c:pt>
                <c:pt idx="152">
                  <c:v>5666.2316844809675</c:v>
                </c:pt>
                <c:pt idx="153">
                  <c:v>5619.2092858910828</c:v>
                </c:pt>
                <c:pt idx="154">
                  <c:v>5572.5771124265975</c:v>
                </c:pt>
                <c:pt idx="155">
                  <c:v>5526.3319257232206</c:v>
                </c:pt>
                <c:pt idx="156">
                  <c:v>5480.4705142912762</c:v>
                </c:pt>
                <c:pt idx="157">
                  <c:v>5434.9896932918909</c:v>
                </c:pt>
                <c:pt idx="158">
                  <c:v>5389.8863043164993</c:v>
                </c:pt>
                <c:pt idx="159">
                  <c:v>5345.1572151672854</c:v>
                </c:pt>
                <c:pt idx="160">
                  <c:v>5300.7993196393891</c:v>
                </c:pt>
                <c:pt idx="161">
                  <c:v>5256.8095373056021</c:v>
                </c:pt>
                <c:pt idx="162">
                  <c:v>5213.1848133024187</c:v>
                </c:pt>
                <c:pt idx="163">
                  <c:v>5169.9221181173234</c:v>
                </c:pt>
                <c:pt idx="164">
                  <c:v>5127.018447379307</c:v>
                </c:pt>
                <c:pt idx="165">
                  <c:v>5084.4708216493718</c:v>
                </c:pt>
                <c:pt idx="166">
                  <c:v>5042.2762862143691</c:v>
                </c:pt>
                <c:pt idx="167">
                  <c:v>5000.4319108811405</c:v>
                </c:pt>
                <c:pt idx="168">
                  <c:v>4958.9347897734679</c:v>
                </c:pt>
                <c:pt idx="169">
                  <c:v>4917.7820411302628</c:v>
                </c:pt>
                <c:pt idx="170">
                  <c:v>4876.97080710511</c:v>
                </c:pt>
                <c:pt idx="171">
                  <c:v>4836.4982535681993</c:v>
                </c:pt>
                <c:pt idx="172">
                  <c:v>4796.3615699092898</c:v>
                </c:pt>
                <c:pt idx="173">
                  <c:v>4756.5579688424486</c:v>
                </c:pt>
                <c:pt idx="174">
                  <c:v>4717.0846862127482</c:v>
                </c:pt>
                <c:pt idx="175">
                  <c:v>4677.9389808042251</c:v>
                </c:pt>
                <c:pt idx="176">
                  <c:v>4639.118134149383</c:v>
                </c:pt>
                <c:pt idx="177">
                  <c:v>4600.6194503403631</c:v>
                </c:pt>
                <c:pt idx="178">
                  <c:v>4562.4402558420861</c:v>
                </c:pt>
                <c:pt idx="179">
                  <c:v>4524.5778993063295</c:v>
                </c:pt>
                <c:pt idx="180">
                  <c:v>4487.0297513873547</c:v>
                </c:pt>
                <c:pt idx="181">
                  <c:v>4449.7932045599364</c:v>
                </c:pt>
                <c:pt idx="182">
                  <c:v>4412.8656729377899</c:v>
                </c:pt>
                <c:pt idx="183">
                  <c:v>4376.2445920940881</c:v>
                </c:pt>
                <c:pt idx="184">
                  <c:v>4339.9274188836343</c:v>
                </c:pt>
                <c:pt idx="185">
                  <c:v>4303.9116312657579</c:v>
                </c:pt>
                <c:pt idx="186">
                  <c:v>4268.1947281297116</c:v>
                </c:pt>
                <c:pt idx="187">
                  <c:v>4232.7742291206805</c:v>
                </c:pt>
                <c:pt idx="188">
                  <c:v>4197.647674467561</c:v>
                </c:pt>
                <c:pt idx="189">
                  <c:v>4162.8126248119888</c:v>
                </c:pt>
                <c:pt idx="190">
                  <c:v>4128.266661039539</c:v>
                </c:pt>
                <c:pt idx="191">
                  <c:v>4094.0073841108324</c:v>
                </c:pt>
                <c:pt idx="192">
                  <c:v>4060.0324148958462</c:v>
                </c:pt>
                <c:pt idx="193">
                  <c:v>4026.33939400793</c:v>
                </c:pt>
                <c:pt idx="194">
                  <c:v>3992.9259816405051</c:v>
                </c:pt>
                <c:pt idx="195">
                  <c:v>3959.7898574042956</c:v>
                </c:pt>
                <c:pt idx="196">
                  <c:v>3926.9287201661059</c:v>
                </c:pt>
                <c:pt idx="197">
                  <c:v>3894.3402878894244</c:v>
                </c:pt>
                <c:pt idx="198">
                  <c:v>3862.0222974756425</c:v>
                </c:pt>
                <c:pt idx="199">
                  <c:v>3829.9725046067329</c:v>
                </c:pt>
                <c:pt idx="200">
                  <c:v>3798.1886835898422</c:v>
                </c:pt>
                <c:pt idx="201">
                  <c:v>3766.668627202409</c:v>
                </c:pt>
                <c:pt idx="202">
                  <c:v>3735.4101465389381</c:v>
                </c:pt>
                <c:pt idx="203">
                  <c:v>3704.4110708590238</c:v>
                </c:pt>
                <c:pt idx="204">
                  <c:v>3673.6692474366664</c:v>
                </c:pt>
                <c:pt idx="205">
                  <c:v>3643.1825414106338</c:v>
                </c:pt>
                <c:pt idx="206">
                  <c:v>3612.9488356363204</c:v>
                </c:pt>
                <c:pt idx="207">
                  <c:v>3582.9660305386501</c:v>
                </c:pt>
                <c:pt idx="208">
                  <c:v>3553.2320439663258</c:v>
                </c:pt>
                <c:pt idx="209">
                  <c:v>3523.7448110473256</c:v>
                </c:pt>
                <c:pt idx="210">
                  <c:v>3494.5022840451261</c:v>
                </c:pt>
                <c:pt idx="211">
                  <c:v>3465.502432217052</c:v>
                </c:pt>
                <c:pt idx="212">
                  <c:v>3436.7432416728366</c:v>
                </c:pt>
                <c:pt idx="213">
                  <c:v>3408.2227152348901</c:v>
                </c:pt>
                <c:pt idx="214">
                  <c:v>3379.9388722996132</c:v>
                </c:pt>
                <c:pt idx="215">
                  <c:v>3351.8897486998953</c:v>
                </c:pt>
                <c:pt idx="216">
                  <c:v>3324.0733965687132</c:v>
                </c:pt>
                <c:pt idx="217">
                  <c:v>3296.4878842036542</c:v>
                </c:pt>
                <c:pt idx="218">
                  <c:v>3269.1312959331585</c:v>
                </c:pt>
                <c:pt idx="219">
                  <c:v>3242.0017319831236</c:v>
                </c:pt>
                <c:pt idx="220">
                  <c:v>3215.0973083451668</c:v>
                </c:pt>
                <c:pt idx="221">
                  <c:v>3188.4161566456719</c:v>
                </c:pt>
                <c:pt idx="222">
                  <c:v>3161.9564240161781</c:v>
                </c:pt>
                <c:pt idx="223">
                  <c:v>3135.7162729646584</c:v>
                </c:pt>
                <c:pt idx="224">
                  <c:v>3109.6938812477797</c:v>
                </c:pt>
                <c:pt idx="225">
                  <c:v>3083.8874417446168</c:v>
                </c:pt>
                <c:pt idx="226">
                  <c:v>3058.2951623309409</c:v>
                </c:pt>
                <c:pt idx="227">
                  <c:v>3032.9152657547988</c:v>
                </c:pt>
                <c:pt idx="228">
                  <c:v>3007.7459895132429</c:v>
                </c:pt>
                <c:pt idx="229">
                  <c:v>2982.7855857296745</c:v>
                </c:pt>
                <c:pt idx="230">
                  <c:v>2958.0323210327015</c:v>
                </c:pt>
                <c:pt idx="231">
                  <c:v>2933.4844764357158</c:v>
                </c:pt>
                <c:pt idx="232">
                  <c:v>2909.1403472174088</c:v>
                </c:pt>
                <c:pt idx="233">
                  <c:v>2884.998242803375</c:v>
                </c:pt>
                <c:pt idx="234">
                  <c:v>2861.056486649014</c:v>
                </c:pt>
                <c:pt idx="235">
                  <c:v>2837.3134161226417</c:v>
                </c:pt>
                <c:pt idx="236">
                  <c:v>2813.7673823904656</c:v>
                </c:pt>
                <c:pt idx="237">
                  <c:v>2790.4167503017225</c:v>
                </c:pt>
                <c:pt idx="238">
                  <c:v>2767.259898275418</c:v>
                </c:pt>
                <c:pt idx="239">
                  <c:v>2744.2952181874339</c:v>
                </c:pt>
                <c:pt idx="240">
                  <c:v>2721.5211152591924</c:v>
                </c:pt>
                <c:pt idx="241">
                  <c:v>2698.9360079465273</c:v>
                </c:pt>
                <c:pt idx="242">
                  <c:v>2676.5383278301624</c:v>
                </c:pt>
                <c:pt idx="243">
                  <c:v>2654.3265195066606</c:v>
                </c:pt>
                <c:pt idx="244">
                  <c:v>2632.2990404804091</c:v>
                </c:pt>
                <c:pt idx="245">
                  <c:v>2610.4543610564856</c:v>
                </c:pt>
                <c:pt idx="246">
                  <c:v>2588.7909642345139</c:v>
                </c:pt>
                <c:pt idx="247">
                  <c:v>2567.3073456032439</c:v>
                </c:pt>
                <c:pt idx="248">
                  <c:v>2546.0020132360155</c:v>
                </c:pt>
                <c:pt idx="249">
                  <c:v>2524.8734875873097</c:v>
                </c:pt>
                <c:pt idx="250">
                  <c:v>2503.9203013899782</c:v>
                </c:pt>
                <c:pt idx="251">
                  <c:v>2483.1409995531458</c:v>
                </c:pt>
                <c:pt idx="252">
                  <c:v>2462.5341390614617</c:v>
                </c:pt>
                <c:pt idx="253">
                  <c:v>2442.0982888746107</c:v>
                </c:pt>
                <c:pt idx="254">
                  <c:v>2421.8320298281246</c:v>
                </c:pt>
                <c:pt idx="255">
                  <c:v>2401.7339545348127</c:v>
                </c:pt>
                <c:pt idx="256">
                  <c:v>2381.8026672868168</c:v>
                </c:pt>
                <c:pt idx="257">
                  <c:v>2362.0367839590676</c:v>
                </c:pt>
                <c:pt idx="258">
                  <c:v>2342.4349319127946</c:v>
                </c:pt>
                <c:pt idx="259">
                  <c:v>2322.9957499003813</c:v>
                </c:pt>
                <c:pt idx="260">
                  <c:v>2303.7178879707963</c:v>
                </c:pt>
                <c:pt idx="261">
                  <c:v>2284.6000073759556</c:v>
                </c:pt>
                <c:pt idx="262">
                  <c:v>2265.6407804774999</c:v>
                </c:pt>
                <c:pt idx="263">
                  <c:v>2246.8388906549253</c:v>
                </c:pt>
                <c:pt idx="264">
                  <c:v>2228.19303221376</c:v>
                </c:pt>
                <c:pt idx="265">
                  <c:v>2209.7019102953545</c:v>
                </c:pt>
                <c:pt idx="266">
                  <c:v>2191.3642407864636</c:v>
                </c:pt>
                <c:pt idx="267">
                  <c:v>2173.1787502305383</c:v>
                </c:pt>
                <c:pt idx="268">
                  <c:v>2155.1441757389712</c:v>
                </c:pt>
                <c:pt idx="269">
                  <c:v>2137.2592649034777</c:v>
                </c:pt>
                <c:pt idx="270">
                  <c:v>2119.522775709208</c:v>
                </c:pt>
                <c:pt idx="271">
                  <c:v>2101.933476448377</c:v>
                </c:pt>
                <c:pt idx="272">
                  <c:v>2084.4901456347761</c:v>
                </c:pt>
                <c:pt idx="273">
                  <c:v>2067.1915719190129</c:v>
                </c:pt>
                <c:pt idx="274">
                  <c:v>2050.0365540042681</c:v>
                </c:pt>
                <c:pt idx="275">
                  <c:v>2033.023900562988</c:v>
                </c:pt>
                <c:pt idx="276">
                  <c:v>2016.1524301540453</c:v>
                </c:pt>
                <c:pt idx="277">
                  <c:v>1999.4209711407784</c:v>
                </c:pt>
                <c:pt idx="278">
                  <c:v>1982.8283616095541</c:v>
                </c:pt>
                <c:pt idx="279">
                  <c:v>1966.3734492892104</c:v>
                </c:pt>
                <c:pt idx="280">
                  <c:v>1950.0550914708886</c:v>
                </c:pt>
                <c:pt idx="281">
                  <c:v>1933.8721549286961</c:v>
                </c:pt>
                <c:pt idx="282">
                  <c:v>1917.8235158411235</c:v>
                </c:pt>
                <c:pt idx="283">
                  <c:v>1901.9080597128732</c:v>
                </c:pt>
                <c:pt idx="284">
                  <c:v>1886.1246812975487</c:v>
                </c:pt>
                <c:pt idx="285">
                  <c:v>1870.4722845208855</c:v>
                </c:pt>
                <c:pt idx="286">
                  <c:v>1854.9497824045554</c:v>
                </c:pt>
                <c:pt idx="287">
                  <c:v>1839.5560969907992</c:v>
                </c:pt>
                <c:pt idx="288">
                  <c:v>1824.2901592675028</c:v>
                </c:pt>
                <c:pt idx="289">
                  <c:v>1809.1509090939453</c:v>
                </c:pt>
                <c:pt idx="290">
                  <c:v>1794.1372951272772</c:v>
                </c:pt>
                <c:pt idx="291">
                  <c:v>1779.2482747493325</c:v>
                </c:pt>
                <c:pt idx="292">
                  <c:v>1764.4828139944041</c:v>
                </c:pt>
                <c:pt idx="293">
                  <c:v>1749.8398874773279</c:v>
                </c:pt>
                <c:pt idx="294">
                  <c:v>1735.3184783223219</c:v>
                </c:pt>
                <c:pt idx="295">
                  <c:v>1720.9175780923945</c:v>
                </c:pt>
                <c:pt idx="296">
                  <c:v>1706.6361867191695</c:v>
                </c:pt>
                <c:pt idx="297">
                  <c:v>1692.4733124336951</c:v>
                </c:pt>
                <c:pt idx="298">
                  <c:v>1678.4279716972826</c:v>
                </c:pt>
                <c:pt idx="299">
                  <c:v>1664.4991891334564</c:v>
                </c:pt>
                <c:pt idx="300">
                  <c:v>1650.6859974600111</c:v>
                </c:pt>
                <c:pt idx="301">
                  <c:v>1636.9874374219769</c:v>
                </c:pt>
                <c:pt idx="302">
                  <c:v>1623.4025577249718</c:v>
                </c:pt>
                <c:pt idx="303">
                  <c:v>1609.9304149691277</c:v>
                </c:pt>
                <c:pt idx="304">
                  <c:v>1596.5700735835069</c:v>
                </c:pt>
                <c:pt idx="305">
                  <c:v>1583.3206057613259</c:v>
                </c:pt>
                <c:pt idx="306">
                  <c:v>1570.1810913952806</c:v>
                </c:pt>
                <c:pt idx="307">
                  <c:v>1557.1506180138076</c:v>
                </c:pt>
                <c:pt idx="308">
                  <c:v>1544.2282807177066</c:v>
                </c:pt>
                <c:pt idx="309">
                  <c:v>1531.4131821172591</c:v>
                </c:pt>
                <c:pt idx="310">
                  <c:v>1518.7044322699148</c:v>
                </c:pt>
                <c:pt idx="311">
                  <c:v>1506.1011486184734</c:v>
                </c:pt>
                <c:pt idx="312">
                  <c:v>1493.6024559298367</c:v>
                </c:pt>
                <c:pt idx="313">
                  <c:v>1481.2074862342006</c:v>
                </c:pt>
                <c:pt idx="314">
                  <c:v>1468.9153787648461</c:v>
                </c:pt>
                <c:pt idx="315">
                  <c:v>1456.7252798982149</c:v>
                </c:pt>
                <c:pt idx="316">
                  <c:v>1444.6363430947888</c:v>
                </c:pt>
                <c:pt idx="317">
                  <c:v>1432.6477288402036</c:v>
                </c:pt>
                <c:pt idx="318">
                  <c:v>1420.7586045869855</c:v>
                </c:pt>
                <c:pt idx="319">
                  <c:v>1408.9681446967031</c:v>
                </c:pt>
                <c:pt idx="320">
                  <c:v>1397.2755303827419</c:v>
                </c:pt>
                <c:pt idx="321">
                  <c:v>1385.6799496532337</c:v>
                </c:pt>
                <c:pt idx="322">
                  <c:v>1374.1805972548711</c:v>
                </c:pt>
                <c:pt idx="323">
                  <c:v>1362.7766746169259</c:v>
                </c:pt>
                <c:pt idx="324">
                  <c:v>1351.4673897957118</c:v>
                </c:pt>
                <c:pt idx="325">
                  <c:v>1340.2519574196945</c:v>
                </c:pt>
                <c:pt idx="326">
                  <c:v>1329.1295986348869</c:v>
                </c:pt>
                <c:pt idx="327">
                  <c:v>1318.0995410508162</c:v>
                </c:pt>
                <c:pt idx="328">
                  <c:v>1307.1610186868029</c:v>
                </c:pt>
                <c:pt idx="329">
                  <c:v>1296.3132719188602</c:v>
                </c:pt>
                <c:pt idx="330">
                  <c:v>1285.555547426856</c:v>
                </c:pt>
                <c:pt idx="331">
                  <c:v>1274.8870981422956</c:v>
                </c:pt>
                <c:pt idx="332">
                  <c:v>1264.3071831963387</c:v>
                </c:pt>
                <c:pt idx="333">
                  <c:v>1253.8150678684133</c:v>
                </c:pt>
                <c:pt idx="334">
                  <c:v>1243.4100235352196</c:v>
                </c:pt>
                <c:pt idx="335">
                  <c:v>1233.0913276200179</c:v>
                </c:pt>
                <c:pt idx="336">
                  <c:v>1222.85826354254</c:v>
                </c:pt>
                <c:pt idx="337">
                  <c:v>1212.7101206692651</c:v>
                </c:pt>
                <c:pt idx="338">
                  <c:v>1202.6461942639787</c:v>
                </c:pt>
                <c:pt idx="339">
                  <c:v>1192.6657854388013</c:v>
                </c:pt>
                <c:pt idx="340">
                  <c:v>1182.7682011058123</c:v>
                </c:pt>
                <c:pt idx="341">
                  <c:v>1172.9527539288044</c:v>
                </c:pt>
                <c:pt idx="342">
                  <c:v>1163.2187622755303</c:v>
                </c:pt>
                <c:pt idx="343">
                  <c:v>1153.565550170418</c:v>
                </c:pt>
                <c:pt idx="344">
                  <c:v>1143.9924472476994</c:v>
                </c:pt>
                <c:pt idx="345">
                  <c:v>1134.4987887046448</c:v>
                </c:pt>
                <c:pt idx="346">
                  <c:v>1125.0839152556259</c:v>
                </c:pt>
                <c:pt idx="347">
                  <c:v>1115.747173086233</c:v>
                </c:pt>
                <c:pt idx="348">
                  <c:v>1106.4879138077781</c:v>
                </c:pt>
                <c:pt idx="349">
                  <c:v>1097.3054944124769</c:v>
                </c:pt>
                <c:pt idx="350">
                  <c:v>1088.1992772285753</c:v>
                </c:pt>
                <c:pt idx="351">
                  <c:v>1079.1686298762827</c:v>
                </c:pt>
                <c:pt idx="352">
                  <c:v>1070.2129252236266</c:v>
                </c:pt>
                <c:pt idx="353">
                  <c:v>1061.3315413431112</c:v>
                </c:pt>
                <c:pt idx="354">
                  <c:v>1052.5238614683778</c:v>
                </c:pt>
                <c:pt idx="355">
                  <c:v>1043.7892739514336</c:v>
                </c:pt>
                <c:pt idx="356">
                  <c:v>1035.1271722202459</c:v>
                </c:pt>
                <c:pt idx="357">
                  <c:v>1026.5369547364398</c:v>
                </c:pt>
                <c:pt idx="358">
                  <c:v>1018.0180249536953</c:v>
                </c:pt>
                <c:pt idx="359">
                  <c:v>1009.5697912762498</c:v>
                </c:pt>
                <c:pt idx="360">
                  <c:v>1001.1916670178147</c:v>
                </c:pt>
                <c:pt idx="361">
                  <c:v>992.88307036085644</c:v>
                </c:pt>
                <c:pt idx="362">
                  <c:v>984.64342431610987</c:v>
                </c:pt>
                <c:pt idx="363">
                  <c:v>976.47215668265073</c:v>
                </c:pt>
                <c:pt idx="364">
                  <c:v>968.36870000805777</c:v>
                </c:pt>
                <c:pt idx="365">
                  <c:v>960.33249154901762</c:v>
                </c:pt>
                <c:pt idx="366">
                  <c:v>952.36297323227848</c:v>
                </c:pt>
                <c:pt idx="367">
                  <c:v>944.45959161585108</c:v>
                </c:pt>
                <c:pt idx="368">
                  <c:v>936.62179785062517</c:v>
                </c:pt>
                <c:pt idx="369">
                  <c:v>928.84904764220607</c:v>
                </c:pt>
                <c:pt idx="370">
                  <c:v>921.1408012131667</c:v>
                </c:pt>
                <c:pt idx="371">
                  <c:v>913.49652326550677</c:v>
                </c:pt>
                <c:pt idx="372">
                  <c:v>905.91568294352851</c:v>
                </c:pt>
                <c:pt idx="373">
                  <c:v>898.39775379693117</c:v>
                </c:pt>
                <c:pt idx="374">
                  <c:v>890.94221374427036</c:v>
                </c:pt>
                <c:pt idx="375">
                  <c:v>883.54854503674107</c:v>
                </c:pt>
                <c:pt idx="376">
                  <c:v>876.21623422212951</c:v>
                </c:pt>
                <c:pt idx="377">
                  <c:v>868.94477210925834</c:v>
                </c:pt>
                <c:pt idx="378">
                  <c:v>861.73365373254808</c:v>
                </c:pt>
                <c:pt idx="379">
                  <c:v>854.58237831698113</c:v>
                </c:pt>
                <c:pt idx="380">
                  <c:v>847.49044924335158</c:v>
                </c:pt>
                <c:pt idx="381">
                  <c:v>840.45737401373538</c:v>
                </c:pt>
                <c:pt idx="382">
                  <c:v>833.48266421729704</c:v>
                </c:pt>
                <c:pt idx="383">
                  <c:v>826.56583549639663</c:v>
                </c:pt>
                <c:pt idx="384">
                  <c:v>819.70640751290273</c:v>
                </c:pt>
                <c:pt idx="385">
                  <c:v>812.90390391492122</c:v>
                </c:pt>
                <c:pt idx="386">
                  <c:v>806.15785230361496</c:v>
                </c:pt>
                <c:pt idx="387">
                  <c:v>799.46778420046496</c:v>
                </c:pt>
                <c:pt idx="388">
                  <c:v>792.83323501473842</c:v>
                </c:pt>
                <c:pt idx="389">
                  <c:v>786.25374401117801</c:v>
                </c:pt>
                <c:pt idx="390">
                  <c:v>779.7288542780409</c:v>
                </c:pt>
                <c:pt idx="391">
                  <c:v>773.25811269537235</c:v>
                </c:pt>
                <c:pt idx="392">
                  <c:v>766.84106990349881</c:v>
                </c:pt>
                <c:pt idx="393">
                  <c:v>760.47728027187202</c:v>
                </c:pt>
                <c:pt idx="394">
                  <c:v>754.16630186812063</c:v>
                </c:pt>
                <c:pt idx="395">
                  <c:v>747.90769642729617</c:v>
                </c:pt>
                <c:pt idx="396">
                  <c:v>741.70102932150883</c:v>
                </c:pt>
                <c:pt idx="397">
                  <c:v>735.5458695297184</c:v>
                </c:pt>
                <c:pt idx="398">
                  <c:v>729.4417896078113</c:v>
                </c:pt>
                <c:pt idx="399">
                  <c:v>723.38836565888437</c:v>
                </c:pt>
                <c:pt idx="400">
                  <c:v>717.38517730384103</c:v>
                </c:pt>
                <c:pt idx="401">
                  <c:v>711.43180765218153</c:v>
                </c:pt>
                <c:pt idx="402">
                  <c:v>705.52784327307893</c:v>
                </c:pt>
                <c:pt idx="403">
                  <c:v>699.67287416663635</c:v>
                </c:pt>
                <c:pt idx="404">
                  <c:v>693.86649373541695</c:v>
                </c:pt>
                <c:pt idx="405">
                  <c:v>688.10829875620823</c:v>
                </c:pt>
                <c:pt idx="406">
                  <c:v>682.39788935207014</c:v>
                </c:pt>
                <c:pt idx="407">
                  <c:v>676.73486896448856</c:v>
                </c:pt>
                <c:pt idx="408">
                  <c:v>671.11884432589159</c:v>
                </c:pt>
                <c:pt idx="409">
                  <c:v>665.54942543229504</c:v>
                </c:pt>
                <c:pt idx="410">
                  <c:v>660.02622551626041</c:v>
                </c:pt>
                <c:pt idx="411">
                  <c:v>654.54886102003366</c:v>
                </c:pt>
                <c:pt idx="412">
                  <c:v>649.11695156887868</c:v>
                </c:pt>
                <c:pt idx="413">
                  <c:v>643.73011994465844</c:v>
                </c:pt>
                <c:pt idx="414">
                  <c:v>638.38799205969974</c:v>
                </c:pt>
                <c:pt idx="415">
                  <c:v>633.09019693073765</c:v>
                </c:pt>
                <c:pt idx="416">
                  <c:v>627.83636665320864</c:v>
                </c:pt>
                <c:pt idx="417">
                  <c:v>622.62613637568836</c:v>
                </c:pt>
                <c:pt idx="418">
                  <c:v>617.45914427452192</c:v>
                </c:pt>
                <c:pt idx="419">
                  <c:v>612.33503152872856</c:v>
                </c:pt>
                <c:pt idx="420">
                  <c:v>607.25344229511256</c:v>
                </c:pt>
                <c:pt idx="421">
                  <c:v>602.21402368346617</c:v>
                </c:pt>
                <c:pt idx="422">
                  <c:v>597.21642573216047</c:v>
                </c:pt>
                <c:pt idx="423">
                  <c:v>592.26030138375063</c:v>
                </c:pt>
                <c:pt idx="424">
                  <c:v>587.34530646095629</c:v>
                </c:pt>
                <c:pt idx="425">
                  <c:v>582.47109964270771</c:v>
                </c:pt>
                <c:pt idx="426">
                  <c:v>577.63734244046395</c:v>
                </c:pt>
                <c:pt idx="427">
                  <c:v>572.84369917468655</c:v>
                </c:pt>
                <c:pt idx="428">
                  <c:v>568.0898369515736</c:v>
                </c:pt>
                <c:pt idx="429">
                  <c:v>563.3754256398837</c:v>
                </c:pt>
                <c:pt idx="430">
                  <c:v>558.70013784804564</c:v>
                </c:pt>
                <c:pt idx="431">
                  <c:v>554.06364890142459</c:v>
                </c:pt>
                <c:pt idx="432">
                  <c:v>549.46563681975567</c:v>
                </c:pt>
                <c:pt idx="433">
                  <c:v>544.90578229479911</c:v>
                </c:pt>
                <c:pt idx="434">
                  <c:v>540.38376866815088</c:v>
                </c:pt>
                <c:pt idx="435">
                  <c:v>535.89928190927344</c:v>
                </c:pt>
                <c:pt idx="436">
                  <c:v>531.45201059367025</c:v>
                </c:pt>
                <c:pt idx="437">
                  <c:v>527.0416458812665</c:v>
                </c:pt>
                <c:pt idx="438">
                  <c:v>522.66788149497302</c:v>
                </c:pt>
                <c:pt idx="439">
                  <c:v>518.33041369939167</c:v>
                </c:pt>
                <c:pt idx="440">
                  <c:v>514.02894127972922</c:v>
                </c:pt>
                <c:pt idx="441">
                  <c:v>509.76316552090532</c:v>
                </c:pt>
                <c:pt idx="442">
                  <c:v>505.53279018676449</c:v>
                </c:pt>
                <c:pt idx="443">
                  <c:v>501.33752149954785</c:v>
                </c:pt>
                <c:pt idx="444">
                  <c:v>497.17706811946812</c:v>
                </c:pt>
                <c:pt idx="445">
                  <c:v>493.0511411244928</c:v>
                </c:pt>
                <c:pt idx="446">
                  <c:v>488.95945399023094</c:v>
                </c:pt>
                <c:pt idx="447">
                  <c:v>484.9017225701117</c:v>
                </c:pt>
                <c:pt idx="448">
                  <c:v>480.87766507559559</c:v>
                </c:pt>
                <c:pt idx="449">
                  <c:v>476.8870020566323</c:v>
                </c:pt>
                <c:pt idx="450">
                  <c:v>472.92945638224137</c:v>
                </c:pt>
                <c:pt idx="451">
                  <c:v>469.00475322126874</c:v>
                </c:pt>
                <c:pt idx="452">
                  <c:v>465.11262002331142</c:v>
                </c:pt>
                <c:pt idx="453">
                  <c:v>461.25278649977207</c:v>
                </c:pt>
                <c:pt idx="454">
                  <c:v>457.42498460510177</c:v>
                </c:pt>
                <c:pt idx="455">
                  <c:v>453.62894851819868</c:v>
                </c:pt>
                <c:pt idx="456">
                  <c:v>449.86441462391673</c:v>
                </c:pt>
                <c:pt idx="457">
                  <c:v>446.13112149476893</c:v>
                </c:pt>
                <c:pt idx="458">
                  <c:v>442.42880987279329</c:v>
                </c:pt>
                <c:pt idx="459">
                  <c:v>438.75722265152848</c:v>
                </c:pt>
                <c:pt idx="460">
                  <c:v>435.11610485816504</c:v>
                </c:pt>
                <c:pt idx="461">
                  <c:v>431.50520363583297</c:v>
                </c:pt>
                <c:pt idx="462">
                  <c:v>427.92426822605734</c:v>
                </c:pt>
                <c:pt idx="463">
                  <c:v>424.37304995132502</c:v>
                </c:pt>
                <c:pt idx="464">
                  <c:v>420.85130219783269</c:v>
                </c:pt>
                <c:pt idx="465">
                  <c:v>417.35878039834489</c:v>
                </c:pt>
                <c:pt idx="466">
                  <c:v>413.89524201522136</c:v>
                </c:pt>
                <c:pt idx="467">
                  <c:v>410.46044652357347</c:v>
                </c:pt>
                <c:pt idx="468">
                  <c:v>407.05415539455771</c:v>
                </c:pt>
                <c:pt idx="469">
                  <c:v>403.67613207881101</c:v>
                </c:pt>
                <c:pt idx="470">
                  <c:v>400.32614199001654</c:v>
                </c:pt>
                <c:pt idx="471">
                  <c:v>397.00395248863788</c:v>
                </c:pt>
                <c:pt idx="472">
                  <c:v>393.70933286572455</c:v>
                </c:pt>
                <c:pt idx="473">
                  <c:v>390.4420543269253</c:v>
                </c:pt>
                <c:pt idx="474">
                  <c:v>387.20188997659204</c:v>
                </c:pt>
                <c:pt idx="475">
                  <c:v>383.98861480200094</c:v>
                </c:pt>
                <c:pt idx="476">
                  <c:v>380.80200565775459</c:v>
                </c:pt>
                <c:pt idx="477">
                  <c:v>377.6418412502756</c:v>
                </c:pt>
                <c:pt idx="478">
                  <c:v>374.50790212242305</c:v>
                </c:pt>
                <c:pt idx="479">
                  <c:v>371.39997063827792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0800"/>
        <c:axId val="55982720"/>
      </c:scatterChart>
      <c:valAx>
        <c:axId val="55980800"/>
        <c:scaling>
          <c:orientation val="minMax"/>
          <c:max val="5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355873879361346"/>
              <c:y val="0.91884820304491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2720"/>
        <c:crosses val="autoZero"/>
        <c:crossBetween val="midCat"/>
      </c:valAx>
      <c:valAx>
        <c:axId val="55982720"/>
        <c:scaling>
          <c:logBase val="10"/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1.7793577280455178E-2"/>
              <c:y val="0.39005233489733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0800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060500193118012"/>
          <c:y val="6.0209425432085246E-2"/>
          <c:w val="0.24911031530159669"/>
          <c:h val="0.10340309888931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Courier New"/>
              <a:ea typeface="Courier New"/>
              <a:cs typeface="Courier New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73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5</xdr:row>
      <xdr:rowOff>68580</xdr:rowOff>
    </xdr:from>
    <xdr:to>
      <xdr:col>18</xdr:col>
      <xdr:colOff>312420</xdr:colOff>
      <xdr:row>30</xdr:row>
      <xdr:rowOff>45720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</xdr:row>
          <xdr:rowOff>0</xdr:rowOff>
        </xdr:from>
        <xdr:to>
          <xdr:col>8</xdr:col>
          <xdr:colOff>628650</xdr:colOff>
          <xdr:row>7</xdr:row>
          <xdr:rowOff>76200</xdr:rowOff>
        </xdr:to>
        <xdr:sp macro="" textlink="">
          <xdr:nvSpPr>
            <xdr:cNvPr id="2" name="ComboBox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3</xdr:row>
          <xdr:rowOff>0</xdr:rowOff>
        </xdr:from>
        <xdr:to>
          <xdr:col>11</xdr:col>
          <xdr:colOff>66675</xdr:colOff>
          <xdr:row>4</xdr:row>
          <xdr:rowOff>76200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24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37"/>
  <sheetViews>
    <sheetView tabSelected="1" workbookViewId="0">
      <selection activeCell="H40" sqref="H40"/>
    </sheetView>
  </sheetViews>
  <sheetFormatPr defaultColWidth="9" defaultRowHeight="12.75" x14ac:dyDescent="0.2"/>
  <cols>
    <col min="1" max="1" width="9" style="2"/>
    <col min="2" max="2" width="9" style="2" customWidth="1"/>
    <col min="3" max="3" width="9.875" style="2" customWidth="1"/>
    <col min="4" max="4" width="9.625" style="2" customWidth="1"/>
    <col min="5" max="5" width="12" style="2" customWidth="1"/>
    <col min="6" max="6" width="8.25" style="2" customWidth="1"/>
    <col min="7" max="7" width="8.625" style="2" customWidth="1"/>
    <col min="8" max="8" width="12.375" style="2" bestFit="1" customWidth="1"/>
    <col min="9" max="9" width="13.375" style="2" customWidth="1"/>
    <col min="10" max="10" width="12.625" style="2" customWidth="1"/>
    <col min="11" max="16384" width="9" style="2"/>
  </cols>
  <sheetData>
    <row r="1" spans="1:25" ht="20.25" x14ac:dyDescent="0.3">
      <c r="A1" s="1" t="s">
        <v>16</v>
      </c>
    </row>
    <row r="4" spans="1:25" x14ac:dyDescent="0.2">
      <c r="C4" s="3" t="s">
        <v>2</v>
      </c>
      <c r="D4" s="43">
        <v>1893.0822122277141</v>
      </c>
      <c r="E4" s="2" t="s">
        <v>7</v>
      </c>
      <c r="I4" s="54" t="s">
        <v>39</v>
      </c>
      <c r="V4" s="54" t="s">
        <v>36</v>
      </c>
      <c r="W4" s="2" t="s">
        <v>38</v>
      </c>
    </row>
    <row r="5" spans="1:25" x14ac:dyDescent="0.2">
      <c r="C5" s="3" t="s">
        <v>3</v>
      </c>
      <c r="D5" s="44">
        <v>0.72380990442189874</v>
      </c>
      <c r="E5" s="2" t="s">
        <v>18</v>
      </c>
      <c r="W5" s="2">
        <f>MATCH(W4,Y5:Y6,0)</f>
        <v>2</v>
      </c>
      <c r="Y5" s="2" t="s">
        <v>37</v>
      </c>
    </row>
    <row r="6" spans="1:25" x14ac:dyDescent="0.2">
      <c r="C6" s="3" t="s">
        <v>4</v>
      </c>
      <c r="D6" s="44">
        <v>1.0657965027594496</v>
      </c>
      <c r="V6" s="54"/>
      <c r="Y6" s="2" t="s">
        <v>38</v>
      </c>
    </row>
    <row r="7" spans="1:25" x14ac:dyDescent="0.2">
      <c r="G7" s="54" t="s">
        <v>35</v>
      </c>
      <c r="J7" s="39">
        <f>SUM(J10:J33)</f>
        <v>247350612.22080383</v>
      </c>
    </row>
    <row r="8" spans="1:25" x14ac:dyDescent="0.2">
      <c r="B8" s="49" t="s">
        <v>30</v>
      </c>
      <c r="C8" s="49"/>
      <c r="D8" s="52" t="s">
        <v>31</v>
      </c>
      <c r="E8" s="49"/>
      <c r="F8" s="49"/>
      <c r="G8" s="3"/>
      <c r="H8" s="49" t="s">
        <v>8</v>
      </c>
      <c r="I8" s="49"/>
      <c r="J8" s="8" t="s">
        <v>9</v>
      </c>
      <c r="V8" s="54" t="s">
        <v>43</v>
      </c>
      <c r="W8" s="2" t="s">
        <v>40</v>
      </c>
    </row>
    <row r="9" spans="1:25" x14ac:dyDescent="0.2">
      <c r="A9" s="40" t="s">
        <v>0</v>
      </c>
      <c r="B9" s="8" t="s">
        <v>32</v>
      </c>
      <c r="C9" s="8" t="s">
        <v>29</v>
      </c>
      <c r="D9" s="50" t="s">
        <v>5</v>
      </c>
      <c r="E9" s="8" t="s">
        <v>6</v>
      </c>
      <c r="F9" s="8" t="s">
        <v>32</v>
      </c>
      <c r="G9" s="8" t="s">
        <v>28</v>
      </c>
      <c r="H9" s="8" t="s">
        <v>32</v>
      </c>
      <c r="I9" s="8" t="s">
        <v>34</v>
      </c>
      <c r="J9" s="8" t="s">
        <v>33</v>
      </c>
      <c r="W9" s="2">
        <f>MATCH(W8,Y9:Y11,0)</f>
        <v>1</v>
      </c>
      <c r="Y9" s="2" t="s">
        <v>40</v>
      </c>
    </row>
    <row r="10" spans="1:25" x14ac:dyDescent="0.2">
      <c r="A10" s="2">
        <v>1</v>
      </c>
      <c r="B10" s="46">
        <v>53089.418418489164</v>
      </c>
      <c r="C10" s="47">
        <f>B10</f>
        <v>53089.418418489164</v>
      </c>
      <c r="D10" s="51">
        <f t="shared" ref="D10:D33" si="0">IF(b=0,Qi*EXP(-A10*Di/12),Qi*(1+b*(Di/12)*A10)^(-1/b))</f>
        <v>1785.5889740036926</v>
      </c>
      <c r="E10" s="37">
        <f t="shared" ref="E10:E33" si="1">IF(b=1,(Qi/(Di/12))*LN(Qi/D10),Qi^b/((1-b)*Di/12)*(Qi^(1-b)-D10^(1-b))*30.4375)</f>
        <v>55951.855024448647</v>
      </c>
      <c r="F10" s="41">
        <f>E10</f>
        <v>55951.855024448647</v>
      </c>
      <c r="G10" s="45">
        <v>1</v>
      </c>
      <c r="H10" s="53">
        <f>G10*(F10-B10)^2</f>
        <v>8193543.3231368456</v>
      </c>
      <c r="I10" s="53">
        <f>H10</f>
        <v>8193543.3231368456</v>
      </c>
      <c r="J10" s="42">
        <f>H10</f>
        <v>8193543.3231368456</v>
      </c>
      <c r="Y10" s="2" t="s">
        <v>41</v>
      </c>
    </row>
    <row r="11" spans="1:25" x14ac:dyDescent="0.2">
      <c r="A11" s="2">
        <v>2</v>
      </c>
      <c r="B11" s="46">
        <v>56257.702873319286</v>
      </c>
      <c r="C11" s="47">
        <f>B11+C10</f>
        <v>109347.12129180845</v>
      </c>
      <c r="D11" s="51">
        <f t="shared" si="0"/>
        <v>1689.9853973360293</v>
      </c>
      <c r="E11" s="37">
        <f t="shared" si="1"/>
        <v>108818.18928299389</v>
      </c>
      <c r="F11" s="37">
        <f>E11-E10</f>
        <v>52866.334258545241</v>
      </c>
      <c r="G11" s="45">
        <v>1</v>
      </c>
      <c r="H11" s="53">
        <f t="shared" ref="H11:H33" si="2">G11*(F11-B11)^2</f>
        <v>11501381.081274422</v>
      </c>
      <c r="I11" s="53">
        <f>I10+H11</f>
        <v>19694924.404411267</v>
      </c>
      <c r="J11" s="42">
        <f t="shared" ref="J11:J33" si="3">H11</f>
        <v>11501381.081274422</v>
      </c>
      <c r="Y11" s="2" t="s">
        <v>42</v>
      </c>
    </row>
    <row r="12" spans="1:25" x14ac:dyDescent="0.2">
      <c r="A12" s="2">
        <v>3</v>
      </c>
      <c r="B12" s="46">
        <v>53554.694891454841</v>
      </c>
      <c r="C12" s="47">
        <f t="shared" ref="C12:C33" si="4">B12+C11</f>
        <v>162901.81618326329</v>
      </c>
      <c r="D12" s="51">
        <f t="shared" si="0"/>
        <v>1604.3854890045145</v>
      </c>
      <c r="E12" s="37">
        <f t="shared" si="1"/>
        <v>158931.08443291529</v>
      </c>
      <c r="F12" s="37">
        <f t="shared" ref="F12:F33" si="5">E12-E11</f>
        <v>50112.895149921402</v>
      </c>
      <c r="G12" s="45">
        <v>1</v>
      </c>
      <c r="H12" s="53">
        <f t="shared" si="2"/>
        <v>11845985.46081965</v>
      </c>
      <c r="I12" s="53">
        <f t="shared" ref="I12:I33" si="6">I11+H12</f>
        <v>31540909.865230918</v>
      </c>
      <c r="J12" s="42">
        <f t="shared" si="3"/>
        <v>11845985.46081965</v>
      </c>
    </row>
    <row r="13" spans="1:25" x14ac:dyDescent="0.2">
      <c r="A13" s="2">
        <v>4</v>
      </c>
      <c r="B13" s="46">
        <v>49916.15272748674</v>
      </c>
      <c r="C13" s="47">
        <f t="shared" si="4"/>
        <v>212817.96891075003</v>
      </c>
      <c r="D13" s="51">
        <f t="shared" si="0"/>
        <v>1527.2837042143581</v>
      </c>
      <c r="E13" s="37">
        <f t="shared" si="1"/>
        <v>206571.27975745813</v>
      </c>
      <c r="F13" s="37">
        <f t="shared" si="5"/>
        <v>47640.195324542845</v>
      </c>
      <c r="G13" s="45">
        <v>1</v>
      </c>
      <c r="H13" s="53">
        <f t="shared" si="2"/>
        <v>5179982.1000151215</v>
      </c>
      <c r="I13" s="53">
        <f t="shared" si="6"/>
        <v>36720891.965246037</v>
      </c>
      <c r="J13" s="42">
        <f t="shared" si="3"/>
        <v>5179982.1000151215</v>
      </c>
    </row>
    <row r="14" spans="1:25" x14ac:dyDescent="0.2">
      <c r="A14" s="2">
        <v>5</v>
      </c>
      <c r="B14" s="46">
        <v>43994.176099742079</v>
      </c>
      <c r="C14" s="47">
        <f t="shared" si="4"/>
        <v>256812.14501049212</v>
      </c>
      <c r="D14" s="51">
        <f t="shared" si="0"/>
        <v>1457.463402146924</v>
      </c>
      <c r="E14" s="37">
        <f t="shared" si="1"/>
        <v>251978.28203721708</v>
      </c>
      <c r="F14" s="37">
        <f t="shared" si="5"/>
        <v>45407.002279758948</v>
      </c>
      <c r="G14" s="45">
        <v>1</v>
      </c>
      <c r="H14" s="53">
        <f t="shared" si="2"/>
        <v>1996077.8149410593</v>
      </c>
      <c r="I14" s="53">
        <f t="shared" si="6"/>
        <v>38716969.780187093</v>
      </c>
      <c r="J14" s="42">
        <f t="shared" si="3"/>
        <v>1996077.8149410593</v>
      </c>
    </row>
    <row r="15" spans="1:25" x14ac:dyDescent="0.2">
      <c r="A15" s="2">
        <v>6</v>
      </c>
      <c r="B15" s="46">
        <v>36089.09479371419</v>
      </c>
      <c r="C15" s="47">
        <f t="shared" si="4"/>
        <v>292901.2398042063</v>
      </c>
      <c r="D15" s="51">
        <f t="shared" si="0"/>
        <v>1393.9305593453312</v>
      </c>
      <c r="E15" s="37">
        <f t="shared" si="1"/>
        <v>295358.09758234269</v>
      </c>
      <c r="F15" s="37">
        <f t="shared" si="5"/>
        <v>43379.815545125603</v>
      </c>
      <c r="G15" s="45">
        <v>1</v>
      </c>
      <c r="H15" s="53">
        <f t="shared" si="2"/>
        <v>53154609.075060993</v>
      </c>
      <c r="I15" s="53">
        <f t="shared" si="6"/>
        <v>91871578.855248094</v>
      </c>
      <c r="J15" s="42">
        <f t="shared" si="3"/>
        <v>53154609.075060993</v>
      </c>
    </row>
    <row r="16" spans="1:25" x14ac:dyDescent="0.2">
      <c r="A16" s="2">
        <v>7</v>
      </c>
      <c r="B16" s="46">
        <v>36338.290906624854</v>
      </c>
      <c r="C16" s="47">
        <f t="shared" si="4"/>
        <v>329239.53071083117</v>
      </c>
      <c r="D16" s="51">
        <f t="shared" si="0"/>
        <v>1335.8649599937312</v>
      </c>
      <c r="E16" s="37">
        <f t="shared" si="1"/>
        <v>336889.22848667373</v>
      </c>
      <c r="F16" s="37">
        <f t="shared" si="5"/>
        <v>41531.130904331047</v>
      </c>
      <c r="G16" s="45">
        <v>1</v>
      </c>
      <c r="H16" s="53">
        <f t="shared" si="2"/>
        <v>26965587.241777252</v>
      </c>
      <c r="I16" s="53">
        <f t="shared" si="6"/>
        <v>118837166.09702535</v>
      </c>
      <c r="J16" s="42">
        <f t="shared" si="3"/>
        <v>26965587.241777252</v>
      </c>
    </row>
    <row r="17" spans="1:10" x14ac:dyDescent="0.2">
      <c r="A17" s="2">
        <v>8</v>
      </c>
      <c r="B17" s="46">
        <v>43058.646549536701</v>
      </c>
      <c r="C17" s="47">
        <f t="shared" si="4"/>
        <v>372298.1772603679</v>
      </c>
      <c r="D17" s="51">
        <f t="shared" si="0"/>
        <v>1282.5837080593803</v>
      </c>
      <c r="E17" s="37">
        <f t="shared" si="1"/>
        <v>376727.38137924124</v>
      </c>
      <c r="F17" s="37">
        <f t="shared" si="5"/>
        <v>39838.152892567508</v>
      </c>
      <c r="G17" s="45">
        <v>1</v>
      </c>
      <c r="H17" s="53">
        <f t="shared" si="2"/>
        <v>10371579.394578803</v>
      </c>
      <c r="I17" s="53">
        <f t="shared" si="6"/>
        <v>129208745.49160415</v>
      </c>
      <c r="J17" s="42">
        <f t="shared" si="3"/>
        <v>10371579.394578803</v>
      </c>
    </row>
    <row r="18" spans="1:10" x14ac:dyDescent="0.2">
      <c r="A18" s="2">
        <v>9</v>
      </c>
      <c r="B18" s="46">
        <v>38858.038461395925</v>
      </c>
      <c r="C18" s="47">
        <f t="shared" si="4"/>
        <v>411156.21572176385</v>
      </c>
      <c r="D18" s="51">
        <f t="shared" si="0"/>
        <v>1233.5135750325883</v>
      </c>
      <c r="E18" s="37">
        <f t="shared" si="1"/>
        <v>415009.2073007868</v>
      </c>
      <c r="F18" s="37">
        <f t="shared" si="5"/>
        <v>38281.825921545562</v>
      </c>
      <c r="G18" s="45">
        <v>1</v>
      </c>
      <c r="H18" s="53">
        <f t="shared" si="2"/>
        <v>332020.89108080626</v>
      </c>
      <c r="I18" s="53">
        <f t="shared" si="6"/>
        <v>129540766.38268496</v>
      </c>
      <c r="J18" s="42">
        <f t="shared" si="3"/>
        <v>332020.89108080626</v>
      </c>
    </row>
    <row r="19" spans="1:10" x14ac:dyDescent="0.2">
      <c r="A19" s="2">
        <v>10</v>
      </c>
      <c r="B19" s="46">
        <v>39462.201749790773</v>
      </c>
      <c r="C19" s="47">
        <f t="shared" si="4"/>
        <v>450618.4174715546</v>
      </c>
      <c r="D19" s="51">
        <f t="shared" si="0"/>
        <v>1188.1697813362252</v>
      </c>
      <c r="E19" s="37">
        <f t="shared" si="1"/>
        <v>451855.30287461414</v>
      </c>
      <c r="F19" s="37">
        <f t="shared" si="5"/>
        <v>36846.095573827333</v>
      </c>
      <c r="G19" s="45">
        <v>1</v>
      </c>
      <c r="H19" s="53">
        <f t="shared" si="2"/>
        <v>6844011.5239140503</v>
      </c>
      <c r="I19" s="53">
        <f t="shared" si="6"/>
        <v>136384777.90659901</v>
      </c>
      <c r="J19" s="42">
        <f t="shared" si="3"/>
        <v>6844011.5239140503</v>
      </c>
    </row>
    <row r="20" spans="1:10" x14ac:dyDescent="0.2">
      <c r="A20" s="2">
        <v>11</v>
      </c>
      <c r="B20" s="46">
        <v>32307.440378422478</v>
      </c>
      <c r="C20" s="47">
        <f t="shared" si="4"/>
        <v>482925.8578499771</v>
      </c>
      <c r="D20" s="51">
        <f t="shared" si="0"/>
        <v>1146.1395283804543</v>
      </c>
      <c r="E20" s="37">
        <f t="shared" si="1"/>
        <v>487372.64150275354</v>
      </c>
      <c r="F20" s="37">
        <f t="shared" si="5"/>
        <v>35517.338628139405</v>
      </c>
      <c r="G20" s="45">
        <v>1</v>
      </c>
      <c r="H20" s="53">
        <f t="shared" si="2"/>
        <v>10303446.773535794</v>
      </c>
      <c r="I20" s="53">
        <f t="shared" si="6"/>
        <v>146688224.6801348</v>
      </c>
      <c r="J20" s="42">
        <f t="shared" si="3"/>
        <v>10303446.773535794</v>
      </c>
    </row>
    <row r="21" spans="1:10" x14ac:dyDescent="0.2">
      <c r="A21" s="2">
        <v>12</v>
      </c>
      <c r="B21" s="46">
        <v>38640.006129499525</v>
      </c>
      <c r="C21" s="47">
        <f t="shared" si="4"/>
        <v>521565.86397947662</v>
      </c>
      <c r="D21" s="51">
        <f t="shared" si="0"/>
        <v>1107.0690836681438</v>
      </c>
      <c r="E21" s="37">
        <f t="shared" si="1"/>
        <v>521656.55995032692</v>
      </c>
      <c r="F21" s="37">
        <f t="shared" si="5"/>
        <v>34283.918447573378</v>
      </c>
      <c r="G21" s="45">
        <v>1</v>
      </c>
      <c r="H21" s="53">
        <f t="shared" si="2"/>
        <v>18975499.892628711</v>
      </c>
      <c r="I21" s="53">
        <f t="shared" si="6"/>
        <v>165663724.5727635</v>
      </c>
      <c r="J21" s="42">
        <f t="shared" si="3"/>
        <v>18975499.892628711</v>
      </c>
    </row>
    <row r="22" spans="1:10" x14ac:dyDescent="0.2">
      <c r="A22" s="2">
        <v>13</v>
      </c>
      <c r="B22" s="46">
        <v>23251.962862556287</v>
      </c>
      <c r="C22" s="47">
        <f t="shared" si="4"/>
        <v>544817.82684203296</v>
      </c>
      <c r="D22" s="51">
        <f t="shared" si="0"/>
        <v>1070.6535546638027</v>
      </c>
      <c r="E22" s="37">
        <f t="shared" si="1"/>
        <v>554792.39461201068</v>
      </c>
      <c r="F22" s="37">
        <f t="shared" si="5"/>
        <v>33135.834661683766</v>
      </c>
      <c r="G22" s="45">
        <v>0</v>
      </c>
      <c r="H22" s="53">
        <f t="shared" si="2"/>
        <v>0</v>
      </c>
      <c r="I22" s="53">
        <f t="shared" si="6"/>
        <v>165663724.5727635</v>
      </c>
      <c r="J22" s="42">
        <f t="shared" si="3"/>
        <v>0</v>
      </c>
    </row>
    <row r="23" spans="1:10" x14ac:dyDescent="0.2">
      <c r="A23" s="2">
        <v>14</v>
      </c>
      <c r="B23" s="46">
        <v>26466.362313940564</v>
      </c>
      <c r="C23" s="47">
        <f t="shared" si="4"/>
        <v>571284.18915597349</v>
      </c>
      <c r="D23" s="51">
        <f t="shared" si="0"/>
        <v>1036.6287195338216</v>
      </c>
      <c r="E23" s="37">
        <f t="shared" si="1"/>
        <v>586856.83919216681</v>
      </c>
      <c r="F23" s="37">
        <f t="shared" si="5"/>
        <v>32064.444580156123</v>
      </c>
      <c r="G23" s="45">
        <v>0</v>
      </c>
      <c r="H23" s="53">
        <f t="shared" si="2"/>
        <v>0</v>
      </c>
      <c r="I23" s="53">
        <f t="shared" si="6"/>
        <v>165663724.5727635</v>
      </c>
      <c r="J23" s="42">
        <f t="shared" si="3"/>
        <v>0</v>
      </c>
    </row>
    <row r="24" spans="1:10" x14ac:dyDescent="0.2">
      <c r="A24" s="2">
        <v>15</v>
      </c>
      <c r="B24" s="46">
        <v>28635.586589068884</v>
      </c>
      <c r="C24" s="47">
        <f t="shared" si="4"/>
        <v>599919.77574504237</v>
      </c>
      <c r="D24" s="51">
        <f t="shared" si="0"/>
        <v>1004.7644472059765</v>
      </c>
      <c r="E24" s="37">
        <f t="shared" si="1"/>
        <v>617919.07893940434</v>
      </c>
      <c r="F24" s="37">
        <f t="shared" si="5"/>
        <v>31062.239747237531</v>
      </c>
      <c r="G24" s="45">
        <v>1</v>
      </c>
      <c r="H24" s="53">
        <f t="shared" si="2"/>
        <v>5888645.5500498675</v>
      </c>
      <c r="I24" s="53">
        <f t="shared" si="6"/>
        <v>171552370.12281337</v>
      </c>
      <c r="J24" s="42">
        <f t="shared" si="3"/>
        <v>5888645.5500498675</v>
      </c>
    </row>
    <row r="25" spans="1:10" x14ac:dyDescent="0.2">
      <c r="A25" s="2">
        <v>16</v>
      </c>
      <c r="B25" s="46">
        <v>30890.202781644755</v>
      </c>
      <c r="C25" s="47">
        <f t="shared" si="4"/>
        <v>630809.97852668713</v>
      </c>
      <c r="D25" s="51">
        <f t="shared" si="0"/>
        <v>974.85935693762463</v>
      </c>
      <c r="E25" s="37">
        <f t="shared" si="1"/>
        <v>648041.74423446297</v>
      </c>
      <c r="F25" s="37">
        <f t="shared" si="5"/>
        <v>30122.665295058629</v>
      </c>
      <c r="G25" s="45">
        <v>1</v>
      </c>
      <c r="H25" s="53">
        <f t="shared" si="2"/>
        <v>589113.79331494868</v>
      </c>
      <c r="I25" s="53">
        <f t="shared" si="6"/>
        <v>172141483.91612834</v>
      </c>
      <c r="J25" s="42">
        <f t="shared" si="3"/>
        <v>589113.79331494868</v>
      </c>
    </row>
    <row r="26" spans="1:10" x14ac:dyDescent="0.2">
      <c r="A26" s="2">
        <v>17</v>
      </c>
      <c r="B26" s="46">
        <v>32390.158950397181</v>
      </c>
      <c r="C26" s="47">
        <f t="shared" si="4"/>
        <v>663200.1374770843</v>
      </c>
      <c r="D26" s="51">
        <f t="shared" si="0"/>
        <v>946.7364529644517</v>
      </c>
      <c r="E26" s="37">
        <f t="shared" si="1"/>
        <v>677281.71705072443</v>
      </c>
      <c r="F26" s="37">
        <f t="shared" si="5"/>
        <v>29239.972816261463</v>
      </c>
      <c r="G26" s="45">
        <v>1</v>
      </c>
      <c r="H26" s="53">
        <f t="shared" si="2"/>
        <v>9923672.6797009408</v>
      </c>
      <c r="I26" s="53">
        <f t="shared" si="6"/>
        <v>182065156.59582928</v>
      </c>
      <c r="J26" s="42">
        <f t="shared" si="3"/>
        <v>9923672.6797009408</v>
      </c>
    </row>
    <row r="27" spans="1:10" x14ac:dyDescent="0.2">
      <c r="A27" s="2">
        <v>18</v>
      </c>
      <c r="B27" s="46">
        <v>30985.211514289775</v>
      </c>
      <c r="C27" s="47">
        <f t="shared" si="4"/>
        <v>694185.34899137402</v>
      </c>
      <c r="D27" s="51">
        <f t="shared" si="0"/>
        <v>920.23953241833055</v>
      </c>
      <c r="E27" s="37">
        <f t="shared" si="1"/>
        <v>705690.81675920961</v>
      </c>
      <c r="F27" s="37">
        <f t="shared" si="5"/>
        <v>28409.099708485184</v>
      </c>
      <c r="G27" s="45">
        <v>1</v>
      </c>
      <c r="H27" s="53">
        <f t="shared" si="2"/>
        <v>6636352.0360057876</v>
      </c>
      <c r="I27" s="53">
        <f t="shared" si="6"/>
        <v>188701508.63183507</v>
      </c>
      <c r="J27" s="42">
        <f t="shared" si="3"/>
        <v>6636352.0360057876</v>
      </c>
    </row>
    <row r="28" spans="1:10" x14ac:dyDescent="0.2">
      <c r="A28" s="2">
        <v>19</v>
      </c>
      <c r="B28" s="46">
        <v>26481.959569603136</v>
      </c>
      <c r="C28" s="47">
        <f t="shared" si="4"/>
        <v>720667.30856097711</v>
      </c>
      <c r="D28" s="51">
        <f t="shared" si="0"/>
        <v>895.23021110757713</v>
      </c>
      <c r="E28" s="37">
        <f t="shared" si="1"/>
        <v>733316.38634823437</v>
      </c>
      <c r="F28" s="37">
        <f t="shared" si="5"/>
        <v>27625.569589024759</v>
      </c>
      <c r="G28" s="45">
        <v>1</v>
      </c>
      <c r="H28" s="53">
        <f t="shared" si="2"/>
        <v>1307843.8765215257</v>
      </c>
      <c r="I28" s="53">
        <f t="shared" si="6"/>
        <v>190009352.5083566</v>
      </c>
      <c r="J28" s="42">
        <f t="shared" si="3"/>
        <v>1307843.8765215257</v>
      </c>
    </row>
    <row r="29" spans="1:10" x14ac:dyDescent="0.2">
      <c r="A29" s="2">
        <v>20</v>
      </c>
      <c r="B29" s="46">
        <v>24704.105021009469</v>
      </c>
      <c r="C29" s="47">
        <f t="shared" si="4"/>
        <v>745371.41358198656</v>
      </c>
      <c r="D29" s="51">
        <f t="shared" si="0"/>
        <v>871.58544648123825</v>
      </c>
      <c r="E29" s="37">
        <f t="shared" si="1"/>
        <v>760201.79595125921</v>
      </c>
      <c r="F29" s="37">
        <f t="shared" si="5"/>
        <v>26885.409603024833</v>
      </c>
      <c r="G29" s="45">
        <v>1</v>
      </c>
      <c r="H29" s="53">
        <f t="shared" si="2"/>
        <v>4758089.6795212207</v>
      </c>
      <c r="I29" s="53">
        <f t="shared" si="6"/>
        <v>194767442.18787783</v>
      </c>
      <c r="J29" s="42">
        <f t="shared" si="3"/>
        <v>4758089.6795212207</v>
      </c>
    </row>
    <row r="30" spans="1:10" x14ac:dyDescent="0.2">
      <c r="A30" s="2">
        <v>21</v>
      </c>
      <c r="B30" s="46">
        <v>31591.191819531523</v>
      </c>
      <c r="C30" s="47">
        <f t="shared" si="4"/>
        <v>776962.60540151806</v>
      </c>
      <c r="D30" s="51">
        <f t="shared" si="0"/>
        <v>849.19546332836057</v>
      </c>
      <c r="E30" s="37">
        <f t="shared" si="1"/>
        <v>786386.87732080137</v>
      </c>
      <c r="F30" s="37">
        <f t="shared" si="5"/>
        <v>26185.081369542168</v>
      </c>
      <c r="G30" s="45">
        <v>1</v>
      </c>
      <c r="H30" s="53">
        <f t="shared" si="2"/>
        <v>29226030.19748411</v>
      </c>
      <c r="I30" s="53">
        <f t="shared" si="6"/>
        <v>223993472.38536194</v>
      </c>
      <c r="J30" s="42">
        <f t="shared" si="3"/>
        <v>29226030.19748411</v>
      </c>
    </row>
    <row r="31" spans="1:10" x14ac:dyDescent="0.2">
      <c r="A31" s="2">
        <v>22</v>
      </c>
      <c r="B31" s="46">
        <v>23992.490075875467</v>
      </c>
      <c r="C31" s="47">
        <f t="shared" si="4"/>
        <v>800955.09547739348</v>
      </c>
      <c r="D31" s="51">
        <f t="shared" si="0"/>
        <v>827.96200774446402</v>
      </c>
      <c r="E31" s="37">
        <f t="shared" si="1"/>
        <v>811908.300329244</v>
      </c>
      <c r="F31" s="37">
        <f t="shared" si="5"/>
        <v>25521.423008442624</v>
      </c>
      <c r="G31" s="45">
        <v>1</v>
      </c>
      <c r="H31" s="53">
        <f t="shared" si="2"/>
        <v>2337635.9122884064</v>
      </c>
      <c r="I31" s="53">
        <f t="shared" si="6"/>
        <v>226331108.29765034</v>
      </c>
      <c r="J31" s="42">
        <f t="shared" si="3"/>
        <v>2337635.9122884064</v>
      </c>
    </row>
    <row r="32" spans="1:10" x14ac:dyDescent="0.2">
      <c r="A32" s="2">
        <v>23</v>
      </c>
      <c r="B32" s="46">
        <v>30321.905737786787</v>
      </c>
      <c r="C32" s="47">
        <f t="shared" si="4"/>
        <v>831277.00121518027</v>
      </c>
      <c r="D32" s="51">
        <f t="shared" si="0"/>
        <v>807.79687024259761</v>
      </c>
      <c r="E32" s="37">
        <f t="shared" si="1"/>
        <v>836799.90055427805</v>
      </c>
      <c r="F32" s="37">
        <f t="shared" si="5"/>
        <v>24891.600225034053</v>
      </c>
      <c r="G32" s="45">
        <v>0</v>
      </c>
      <c r="H32" s="53">
        <f t="shared" si="2"/>
        <v>0</v>
      </c>
      <c r="I32" s="53">
        <f t="shared" si="6"/>
        <v>226331108.29765034</v>
      </c>
      <c r="J32" s="42">
        <f t="shared" si="3"/>
        <v>0</v>
      </c>
    </row>
    <row r="33" spans="1:10" x14ac:dyDescent="0.2">
      <c r="A33" s="2">
        <v>24</v>
      </c>
      <c r="B33" s="46">
        <v>19708.361587762483</v>
      </c>
      <c r="C33" s="47">
        <f t="shared" si="4"/>
        <v>850985.36280294275</v>
      </c>
      <c r="D33" s="51">
        <f t="shared" si="0"/>
        <v>788.62063076115555</v>
      </c>
      <c r="E33" s="37">
        <f t="shared" si="1"/>
        <v>861092.96539559506</v>
      </c>
      <c r="F33" s="37">
        <f t="shared" si="5"/>
        <v>24293.064841317013</v>
      </c>
      <c r="G33" s="45">
        <v>1</v>
      </c>
      <c r="H33" s="53">
        <f t="shared" si="2"/>
        <v>21019503.92315349</v>
      </c>
      <c r="I33" s="53">
        <f t="shared" si="6"/>
        <v>247350612.22080383</v>
      </c>
      <c r="J33" s="42">
        <f t="shared" si="3"/>
        <v>21019503.92315349</v>
      </c>
    </row>
    <row r="34" spans="1:10" x14ac:dyDescent="0.2">
      <c r="C34" s="48"/>
    </row>
    <row r="35" spans="1:10" x14ac:dyDescent="0.2">
      <c r="C35" s="48"/>
    </row>
    <row r="36" spans="1:10" x14ac:dyDescent="0.2">
      <c r="C36" s="48"/>
      <c r="D36" s="57" t="s">
        <v>46</v>
      </c>
    </row>
    <row r="37" spans="1:10" x14ac:dyDescent="0.2">
      <c r="C37" s="48"/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" r:id="rId4" name="ComboBox1">
          <controlPr defaultSize="0" autoLine="0" linkedCell="W4" listFillRange="Y5:Y6" r:id="rId5">
            <anchor moveWithCells="1">
              <from>
                <xdr:col>7</xdr:col>
                <xdr:colOff>9525</xdr:colOff>
                <xdr:row>6</xdr:row>
                <xdr:rowOff>0</xdr:rowOff>
              </from>
              <to>
                <xdr:col>8</xdr:col>
                <xdr:colOff>628650</xdr:colOff>
                <xdr:row>7</xdr:row>
                <xdr:rowOff>76200</xdr:rowOff>
              </to>
            </anchor>
          </controlPr>
        </control>
      </mc:Choice>
      <mc:Fallback>
        <control shapeId="1026" r:id="rId4" name="ComboBox1"/>
      </mc:Fallback>
    </mc:AlternateContent>
    <mc:AlternateContent xmlns:mc="http://schemas.openxmlformats.org/markup-compatibility/2006">
      <mc:Choice Requires="x14">
        <control shapeId="1028" r:id="rId6" name="ComboBox2">
          <controlPr defaultSize="0" autoLine="0" linkedCell="W8" listFillRange="Y9:Y11" r:id="rId7">
            <anchor moveWithCells="1">
              <from>
                <xdr:col>9</xdr:col>
                <xdr:colOff>9525</xdr:colOff>
                <xdr:row>3</xdr:row>
                <xdr:rowOff>0</xdr:rowOff>
              </from>
              <to>
                <xdr:col>11</xdr:col>
                <xdr:colOff>66675</xdr:colOff>
                <xdr:row>4</xdr:row>
                <xdr:rowOff>76200</xdr:rowOff>
              </to>
            </anchor>
          </controlPr>
        </control>
      </mc:Choice>
      <mc:Fallback>
        <control shapeId="1028" r:id="rId6" name="ComboBox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18"/>
  <sheetViews>
    <sheetView topLeftCell="A10" workbookViewId="0">
      <selection activeCell="D17" sqref="D17"/>
    </sheetView>
  </sheetViews>
  <sheetFormatPr defaultColWidth="9" defaultRowHeight="12.75" x14ac:dyDescent="0.2"/>
  <cols>
    <col min="1" max="1" width="8.125" style="2" customWidth="1"/>
    <col min="2" max="2" width="10.375" style="2" customWidth="1"/>
    <col min="3" max="3" width="19.625" style="2" bestFit="1" customWidth="1"/>
    <col min="4" max="4" width="12.75" style="2" customWidth="1"/>
    <col min="5" max="5" width="8.875" style="2" customWidth="1"/>
    <col min="6" max="6" width="10.25" style="2" customWidth="1"/>
    <col min="7" max="7" width="8.75" style="2" customWidth="1"/>
    <col min="8" max="8" width="9" style="2"/>
    <col min="9" max="9" width="12.375" style="2" customWidth="1"/>
    <col min="10" max="10" width="11.625" style="2" customWidth="1"/>
    <col min="11" max="11" width="11.25" style="2" bestFit="1" customWidth="1"/>
    <col min="12" max="12" width="16" style="2" bestFit="1" customWidth="1"/>
    <col min="13" max="16384" width="9" style="2"/>
  </cols>
  <sheetData>
    <row r="1" spans="1:12" ht="20.25" x14ac:dyDescent="0.3">
      <c r="A1" s="1" t="s">
        <v>15</v>
      </c>
    </row>
    <row r="4" spans="1:12" x14ac:dyDescent="0.2">
      <c r="B4" s="3" t="s">
        <v>2</v>
      </c>
      <c r="C4" s="4">
        <f>Qi</f>
        <v>1893.0822122277141</v>
      </c>
      <c r="D4" s="2" t="s">
        <v>7</v>
      </c>
    </row>
    <row r="5" spans="1:12" x14ac:dyDescent="0.2">
      <c r="B5" s="3" t="s">
        <v>3</v>
      </c>
      <c r="C5" s="5">
        <f>Di</f>
        <v>0.72380990442189874</v>
      </c>
      <c r="D5" s="2" t="s">
        <v>20</v>
      </c>
    </row>
    <row r="6" spans="1:12" x14ac:dyDescent="0.2">
      <c r="B6" s="3" t="s">
        <v>4</v>
      </c>
      <c r="C6" s="5">
        <f>b</f>
        <v>1.0657965027594496</v>
      </c>
    </row>
    <row r="7" spans="1:12" x14ac:dyDescent="0.2">
      <c r="A7" s="3"/>
      <c r="C7" s="3" t="s">
        <v>11</v>
      </c>
      <c r="D7" s="6">
        <v>0.1</v>
      </c>
      <c r="E7" s="2" t="s">
        <v>19</v>
      </c>
    </row>
    <row r="8" spans="1:12" x14ac:dyDescent="0.2">
      <c r="A8" s="3"/>
      <c r="C8" s="3"/>
    </row>
    <row r="9" spans="1:12" x14ac:dyDescent="0.2">
      <c r="A9" s="3"/>
      <c r="C9" s="3" t="s">
        <v>17</v>
      </c>
      <c r="D9" s="7">
        <f>SUM(D14:D518)</f>
        <v>3511339.2607661369</v>
      </c>
      <c r="H9" s="3" t="s">
        <v>17</v>
      </c>
      <c r="I9" s="7">
        <f>SUM(I14:I518)</f>
        <v>2930243.2950252984</v>
      </c>
      <c r="J9" s="56"/>
    </row>
    <row r="10" spans="1:12" x14ac:dyDescent="0.2">
      <c r="A10" s="8"/>
      <c r="B10" s="9" t="s">
        <v>12</v>
      </c>
      <c r="C10" s="10"/>
      <c r="D10" s="10"/>
      <c r="E10" s="11"/>
      <c r="F10" s="12" t="s">
        <v>13</v>
      </c>
      <c r="G10" s="13"/>
      <c r="H10" s="13"/>
      <c r="I10" s="14"/>
      <c r="J10" s="14"/>
    </row>
    <row r="11" spans="1:12" x14ac:dyDescent="0.2">
      <c r="A11" s="8"/>
      <c r="B11" s="15"/>
      <c r="C11" s="16"/>
      <c r="D11" s="16"/>
      <c r="E11" s="17" t="s">
        <v>24</v>
      </c>
      <c r="F11" s="18" t="s">
        <v>26</v>
      </c>
      <c r="G11" s="16"/>
      <c r="H11" s="16"/>
      <c r="I11" s="16" t="s">
        <v>44</v>
      </c>
      <c r="J11" s="55" t="s">
        <v>44</v>
      </c>
      <c r="K11" s="8" t="s">
        <v>45</v>
      </c>
    </row>
    <row r="12" spans="1:12" x14ac:dyDescent="0.2">
      <c r="A12" s="8" t="s">
        <v>0</v>
      </c>
      <c r="B12" s="15"/>
      <c r="C12" s="16"/>
      <c r="D12" s="16" t="s">
        <v>32</v>
      </c>
      <c r="E12" s="17" t="s">
        <v>10</v>
      </c>
      <c r="F12" s="18" t="s">
        <v>27</v>
      </c>
      <c r="G12" s="16"/>
      <c r="H12" s="16"/>
      <c r="I12" s="16" t="s">
        <v>32</v>
      </c>
      <c r="J12" s="19" t="s">
        <v>29</v>
      </c>
      <c r="K12" s="19" t="s">
        <v>29</v>
      </c>
    </row>
    <row r="13" spans="1:12" x14ac:dyDescent="0.2">
      <c r="A13" s="8" t="s">
        <v>23</v>
      </c>
      <c r="B13" s="20" t="s">
        <v>21</v>
      </c>
      <c r="C13" s="21" t="s">
        <v>6</v>
      </c>
      <c r="D13" s="21" t="s">
        <v>1</v>
      </c>
      <c r="E13" s="22" t="s">
        <v>25</v>
      </c>
      <c r="F13" s="23" t="s">
        <v>25</v>
      </c>
      <c r="G13" s="21" t="s">
        <v>14</v>
      </c>
      <c r="H13" s="21" t="s">
        <v>22</v>
      </c>
      <c r="I13" s="21" t="s">
        <v>1</v>
      </c>
      <c r="J13" s="24" t="s">
        <v>1</v>
      </c>
      <c r="K13" s="24" t="s">
        <v>1</v>
      </c>
    </row>
    <row r="14" spans="1:12" x14ac:dyDescent="0.2">
      <c r="A14" s="2">
        <v>0</v>
      </c>
      <c r="B14" s="25">
        <f>$C$4*(1+($C$6*$C$5*A14))^(-1/$C$6)</f>
        <v>1893.0822122277141</v>
      </c>
      <c r="C14" s="26">
        <f>((C4^C6)/((1-C6)*C5))*((C4^(1-C6))-(B14^(1-C6)))</f>
        <v>0</v>
      </c>
      <c r="D14" s="26">
        <v>0</v>
      </c>
      <c r="E14" s="27"/>
      <c r="F14" s="28">
        <f>C5</f>
        <v>0.72380990442189874</v>
      </c>
      <c r="G14" s="29">
        <f>$C$6</f>
        <v>1.0657965027594496</v>
      </c>
      <c r="H14" s="30">
        <f>IF($C$6=0, $C$4*EXP(-A14*($C$5/12)), $C$4*(1+$C$6*($C$5/12)*A14)^(-1/$C$6))</f>
        <v>1893.0822122277141</v>
      </c>
      <c r="I14" s="26">
        <v>0</v>
      </c>
      <c r="J14" s="31">
        <v>0</v>
      </c>
      <c r="K14" s="31">
        <v>0</v>
      </c>
    </row>
    <row r="15" spans="1:12" x14ac:dyDescent="0.2">
      <c r="A15" s="2">
        <v>1</v>
      </c>
      <c r="B15" s="25">
        <f>$C$4*(1+($C$6*($C$5/12)*A15))^(-1/$C$6)</f>
        <v>1785.5889740036926</v>
      </c>
      <c r="C15" s="32">
        <f>(($C$4^$C$6)/((1-$C$6)*($C$5/12)))*(($C$4^(1-$C$6))-(B15^(1-$C$6)))*30.4375</f>
        <v>55951.855024448647</v>
      </c>
      <c r="D15" s="32">
        <f>C15</f>
        <v>55951.855024448647</v>
      </c>
      <c r="E15" s="33">
        <f>-LN(B15/B14)*12</f>
        <v>0.70149579178561217</v>
      </c>
      <c r="F15" s="34">
        <f>IF(E15&gt;0.1,E15,0.1)</f>
        <v>0.70149579178561217</v>
      </c>
      <c r="G15" s="29">
        <f t="shared" ref="G15:G25" si="0">$C$6</f>
        <v>1.0657965027594496</v>
      </c>
      <c r="H15" s="35">
        <f>H14*EXP(-F15/12)</f>
        <v>1785.5889740036926</v>
      </c>
      <c r="I15" s="32">
        <f>IF(G15=0,((H14-H15)/(F15/12)*30.4375),D15)</f>
        <v>55951.855024448647</v>
      </c>
      <c r="J15" s="36">
        <f>I15+J14</f>
        <v>55951.855024448647</v>
      </c>
      <c r="K15" s="36">
        <v>4490</v>
      </c>
    </row>
    <row r="16" spans="1:12" x14ac:dyDescent="0.2">
      <c r="A16" s="2">
        <v>2</v>
      </c>
      <c r="B16" s="25">
        <f t="shared" ref="B16:B79" si="1">$C$4*(1+($C$6*($C$5/12)*A16))^(-1/$C$6)</f>
        <v>1689.9853973360293</v>
      </c>
      <c r="C16" s="32">
        <f t="shared" ref="C16:C79" si="2">(($C$4^$C$6)/((1-$C$6)*($C$5/12)))*(($C$4^(1-$C$6))-(B16^(1-$C$6)))*30.4375</f>
        <v>108818.18928299389</v>
      </c>
      <c r="D16" s="32">
        <f>C16-C15</f>
        <v>52866.334258545241</v>
      </c>
      <c r="E16" s="33">
        <f t="shared" ref="E16:E79" si="3">-LN(B16/B15)*12</f>
        <v>0.66034115957492656</v>
      </c>
      <c r="F16" s="34">
        <f t="shared" ref="F16:F79" si="4">IF(E16&gt;0.1,E16,0.1)</f>
        <v>0.66034115957492656</v>
      </c>
      <c r="G16" s="29">
        <f t="shared" si="0"/>
        <v>1.0657965027594496</v>
      </c>
      <c r="H16" s="35">
        <f t="shared" ref="H16:H79" si="5">H15*EXP(-F16/12)</f>
        <v>1689.9853973360293</v>
      </c>
      <c r="I16" s="32">
        <f t="shared" ref="I16:I79" si="6">IF(G16=0,((H15-H16)/(F16/12)*30.4375),D16)</f>
        <v>52866.334258545241</v>
      </c>
      <c r="J16" s="36">
        <f t="shared" ref="J16:J79" si="7">I16+J15</f>
        <v>108818.18928299389</v>
      </c>
      <c r="K16" s="36">
        <v>11223</v>
      </c>
      <c r="L16" s="38"/>
    </row>
    <row r="17" spans="1:11" x14ac:dyDescent="0.2">
      <c r="A17" s="2">
        <v>3</v>
      </c>
      <c r="B17" s="25">
        <f t="shared" si="1"/>
        <v>1604.3854890045145</v>
      </c>
      <c r="C17" s="32">
        <f t="shared" si="2"/>
        <v>158931.08443291529</v>
      </c>
      <c r="D17" s="32">
        <f t="shared" ref="D17:D80" si="8">C17-C16</f>
        <v>50112.895149921402</v>
      </c>
      <c r="E17" s="33">
        <f t="shared" si="3"/>
        <v>0.62374893474033799</v>
      </c>
      <c r="F17" s="34">
        <f t="shared" si="4"/>
        <v>0.62374893474033799</v>
      </c>
      <c r="G17" s="29">
        <f t="shared" si="0"/>
        <v>1.0657965027594496</v>
      </c>
      <c r="H17" s="35">
        <f t="shared" si="5"/>
        <v>1604.3854890045145</v>
      </c>
      <c r="I17" s="32">
        <f t="shared" si="6"/>
        <v>50112.895149921402</v>
      </c>
      <c r="J17" s="36">
        <f t="shared" si="7"/>
        <v>158931.08443291529</v>
      </c>
      <c r="K17" s="36">
        <v>16252</v>
      </c>
    </row>
    <row r="18" spans="1:11" x14ac:dyDescent="0.2">
      <c r="A18" s="2">
        <v>4</v>
      </c>
      <c r="B18" s="25">
        <f t="shared" si="1"/>
        <v>1527.2837042143581</v>
      </c>
      <c r="C18" s="32">
        <f t="shared" si="2"/>
        <v>206571.27975745813</v>
      </c>
      <c r="D18" s="32">
        <f t="shared" si="8"/>
        <v>47640.195324542845</v>
      </c>
      <c r="E18" s="33">
        <f t="shared" si="3"/>
        <v>0.59100011405796149</v>
      </c>
      <c r="F18" s="34">
        <f t="shared" si="4"/>
        <v>0.59100011405796149</v>
      </c>
      <c r="G18" s="29">
        <f t="shared" si="0"/>
        <v>1.0657965027594496</v>
      </c>
      <c r="H18" s="35">
        <f t="shared" si="5"/>
        <v>1527.2837042143581</v>
      </c>
      <c r="I18" s="32">
        <f t="shared" si="6"/>
        <v>47640.195324542845</v>
      </c>
      <c r="J18" s="36">
        <f t="shared" si="7"/>
        <v>206571.27975745813</v>
      </c>
      <c r="K18" s="36">
        <v>19597</v>
      </c>
    </row>
    <row r="19" spans="1:11" x14ac:dyDescent="0.2">
      <c r="A19" s="2">
        <v>5</v>
      </c>
      <c r="B19" s="25">
        <f t="shared" si="1"/>
        <v>1457.463402146924</v>
      </c>
      <c r="C19" s="32">
        <f t="shared" si="2"/>
        <v>251978.28203721708</v>
      </c>
      <c r="D19" s="32">
        <f t="shared" si="8"/>
        <v>45407.002279758948</v>
      </c>
      <c r="E19" s="33">
        <f t="shared" si="3"/>
        <v>0.56151926352287418</v>
      </c>
      <c r="F19" s="34">
        <f t="shared" si="4"/>
        <v>0.56151926352287418</v>
      </c>
      <c r="G19" s="29">
        <f t="shared" si="0"/>
        <v>1.0657965027594496</v>
      </c>
      <c r="H19" s="35">
        <f t="shared" si="5"/>
        <v>1457.463402146924</v>
      </c>
      <c r="I19" s="32">
        <f t="shared" si="6"/>
        <v>45407.002279758948</v>
      </c>
      <c r="J19" s="36">
        <f t="shared" si="7"/>
        <v>251978.28203721708</v>
      </c>
      <c r="K19" s="36">
        <v>23131</v>
      </c>
    </row>
    <row r="20" spans="1:11" x14ac:dyDescent="0.2">
      <c r="A20" s="2">
        <v>6</v>
      </c>
      <c r="B20" s="25">
        <f t="shared" si="1"/>
        <v>1393.9305593453312</v>
      </c>
      <c r="C20" s="32">
        <f t="shared" si="2"/>
        <v>295358.09758234269</v>
      </c>
      <c r="D20" s="32">
        <f t="shared" si="8"/>
        <v>43379.815545125603</v>
      </c>
      <c r="E20" s="33">
        <f t="shared" si="3"/>
        <v>0.53484038119695598</v>
      </c>
      <c r="F20" s="34">
        <f t="shared" si="4"/>
        <v>0.53484038119695598</v>
      </c>
      <c r="G20" s="29">
        <f t="shared" si="0"/>
        <v>1.0657965027594496</v>
      </c>
      <c r="H20" s="35">
        <f t="shared" si="5"/>
        <v>1393.9305593453312</v>
      </c>
      <c r="I20" s="32">
        <f t="shared" si="6"/>
        <v>43379.815545125603</v>
      </c>
      <c r="J20" s="36">
        <f t="shared" si="7"/>
        <v>295358.09758234269</v>
      </c>
      <c r="K20" s="36">
        <v>26363</v>
      </c>
    </row>
    <row r="21" spans="1:11" x14ac:dyDescent="0.2">
      <c r="A21" s="2">
        <v>7</v>
      </c>
      <c r="B21" s="25">
        <f t="shared" si="1"/>
        <v>1335.8649599937312</v>
      </c>
      <c r="C21" s="32">
        <f t="shared" si="2"/>
        <v>336889.22848667373</v>
      </c>
      <c r="D21" s="32">
        <f t="shared" si="8"/>
        <v>41531.130904331047</v>
      </c>
      <c r="E21" s="33">
        <f t="shared" si="3"/>
        <v>0.51058205981798388</v>
      </c>
      <c r="F21" s="34">
        <f t="shared" si="4"/>
        <v>0.51058205981798388</v>
      </c>
      <c r="G21" s="29">
        <f t="shared" si="0"/>
        <v>1.0657965027594496</v>
      </c>
      <c r="H21" s="35">
        <f t="shared" si="5"/>
        <v>1335.8649599937312</v>
      </c>
      <c r="I21" s="32">
        <f t="shared" si="6"/>
        <v>41531.130904331047</v>
      </c>
      <c r="J21" s="36">
        <f t="shared" si="7"/>
        <v>336889.22848667373</v>
      </c>
      <c r="K21" s="36">
        <v>29372.6</v>
      </c>
    </row>
    <row r="22" spans="1:11" x14ac:dyDescent="0.2">
      <c r="A22" s="2">
        <v>8</v>
      </c>
      <c r="B22" s="25">
        <f t="shared" si="1"/>
        <v>1282.5837080593803</v>
      </c>
      <c r="C22" s="32">
        <f t="shared" si="2"/>
        <v>376727.38137924124</v>
      </c>
      <c r="D22" s="32">
        <f t="shared" si="8"/>
        <v>39838.152892567508</v>
      </c>
      <c r="E22" s="33">
        <f t="shared" si="3"/>
        <v>0.48842912138277761</v>
      </c>
      <c r="F22" s="34">
        <f t="shared" si="4"/>
        <v>0.48842912138277761</v>
      </c>
      <c r="G22" s="29">
        <f t="shared" si="0"/>
        <v>1.0657965027594496</v>
      </c>
      <c r="H22" s="35">
        <f t="shared" si="5"/>
        <v>1282.5837080593803</v>
      </c>
      <c r="I22" s="32">
        <f t="shared" si="6"/>
        <v>39838.152892567508</v>
      </c>
      <c r="J22" s="36">
        <f t="shared" si="7"/>
        <v>376727.38137924124</v>
      </c>
      <c r="K22" s="36">
        <v>32047.8</v>
      </c>
    </row>
    <row r="23" spans="1:11" x14ac:dyDescent="0.2">
      <c r="A23" s="2">
        <v>9</v>
      </c>
      <c r="B23" s="25">
        <f t="shared" si="1"/>
        <v>1233.5135750325883</v>
      </c>
      <c r="C23" s="32">
        <f t="shared" si="2"/>
        <v>415009.2073007868</v>
      </c>
      <c r="D23" s="32">
        <f t="shared" si="8"/>
        <v>38281.825921545562</v>
      </c>
      <c r="E23" s="33">
        <f t="shared" si="3"/>
        <v>0.46811883782577685</v>
      </c>
      <c r="F23" s="34">
        <f t="shared" si="4"/>
        <v>0.46811883782577685</v>
      </c>
      <c r="G23" s="29">
        <f t="shared" si="0"/>
        <v>1.0657965027594496</v>
      </c>
      <c r="H23" s="35">
        <f t="shared" si="5"/>
        <v>1233.5135750325883</v>
      </c>
      <c r="I23" s="32">
        <f t="shared" si="6"/>
        <v>38281.825921545562</v>
      </c>
      <c r="J23" s="36">
        <f t="shared" si="7"/>
        <v>415009.2073007868</v>
      </c>
      <c r="K23" s="36">
        <v>34783.800000000003</v>
      </c>
    </row>
    <row r="24" spans="1:11" x14ac:dyDescent="0.2">
      <c r="A24" s="2">
        <v>10</v>
      </c>
      <c r="B24" s="25">
        <f t="shared" si="1"/>
        <v>1188.1697813362252</v>
      </c>
      <c r="C24" s="32">
        <f t="shared" si="2"/>
        <v>451855.30287461414</v>
      </c>
      <c r="D24" s="32">
        <f t="shared" si="8"/>
        <v>36846.095573827333</v>
      </c>
      <c r="E24" s="33">
        <f t="shared" si="3"/>
        <v>0.44943045492879452</v>
      </c>
      <c r="F24" s="34">
        <f t="shared" si="4"/>
        <v>0.44943045492879452</v>
      </c>
      <c r="G24" s="29">
        <f t="shared" si="0"/>
        <v>1.0657965027594496</v>
      </c>
      <c r="H24" s="35">
        <f t="shared" si="5"/>
        <v>1188.1697813362252</v>
      </c>
      <c r="I24" s="32">
        <f t="shared" si="6"/>
        <v>36846.095573827333</v>
      </c>
      <c r="J24" s="36">
        <f t="shared" si="7"/>
        <v>451855.30287461414</v>
      </c>
      <c r="K24" s="36">
        <v>37580.600000000006</v>
      </c>
    </row>
    <row r="25" spans="1:11" x14ac:dyDescent="0.2">
      <c r="A25" s="2">
        <v>11</v>
      </c>
      <c r="B25" s="25">
        <f t="shared" si="1"/>
        <v>1146.1395283804543</v>
      </c>
      <c r="C25" s="32">
        <f t="shared" si="2"/>
        <v>487372.64150275354</v>
      </c>
      <c r="D25" s="32">
        <f t="shared" si="8"/>
        <v>35517.338628139405</v>
      </c>
      <c r="E25" s="33">
        <f t="shared" si="3"/>
        <v>0.43217713100596372</v>
      </c>
      <c r="F25" s="34">
        <f t="shared" si="4"/>
        <v>0.43217713100596372</v>
      </c>
      <c r="G25" s="29">
        <f t="shared" si="0"/>
        <v>1.0657965027594496</v>
      </c>
      <c r="H25" s="35">
        <f t="shared" si="5"/>
        <v>1146.1395283804543</v>
      </c>
      <c r="I25" s="32">
        <f t="shared" si="6"/>
        <v>35517.338628139405</v>
      </c>
      <c r="J25" s="36">
        <f t="shared" si="7"/>
        <v>487372.64150275354</v>
      </c>
      <c r="K25" s="36">
        <v>39951.800000000003</v>
      </c>
    </row>
    <row r="26" spans="1:11" x14ac:dyDescent="0.2">
      <c r="A26" s="2">
        <v>12</v>
      </c>
      <c r="B26" s="25">
        <f t="shared" si="1"/>
        <v>1107.0690836681438</v>
      </c>
      <c r="C26" s="32">
        <f t="shared" si="2"/>
        <v>521656.55995032692</v>
      </c>
      <c r="D26" s="32">
        <f t="shared" si="8"/>
        <v>34283.918447573378</v>
      </c>
      <c r="E26" s="33">
        <f t="shared" si="3"/>
        <v>0.41619966493438287</v>
      </c>
      <c r="F26" s="34">
        <f t="shared" si="4"/>
        <v>0.41619966493438287</v>
      </c>
      <c r="G26" s="29">
        <v>0</v>
      </c>
      <c r="H26" s="35">
        <f t="shared" si="5"/>
        <v>1107.0690836681438</v>
      </c>
      <c r="I26" s="32">
        <f t="shared" si="6"/>
        <v>34287.58149870512</v>
      </c>
      <c r="J26" s="36">
        <f t="shared" si="7"/>
        <v>521660.22300145868</v>
      </c>
      <c r="K26" s="36">
        <v>42839.8</v>
      </c>
    </row>
    <row r="27" spans="1:11" x14ac:dyDescent="0.2">
      <c r="A27" s="2">
        <v>13</v>
      </c>
      <c r="B27" s="25">
        <f t="shared" si="1"/>
        <v>1070.6535546638027</v>
      </c>
      <c r="C27" s="32">
        <f t="shared" si="2"/>
        <v>554792.39461201068</v>
      </c>
      <c r="D27" s="32">
        <f t="shared" si="8"/>
        <v>33135.834661683766</v>
      </c>
      <c r="E27" s="33">
        <f t="shared" si="3"/>
        <v>0.40136156664240918</v>
      </c>
      <c r="F27" s="34">
        <f t="shared" si="4"/>
        <v>0.40136156664240918</v>
      </c>
      <c r="G27" s="29">
        <v>0</v>
      </c>
      <c r="H27" s="35">
        <f t="shared" si="5"/>
        <v>1070.6535546638027</v>
      </c>
      <c r="I27" s="32">
        <f t="shared" si="6"/>
        <v>33139.127097054217</v>
      </c>
      <c r="J27" s="36">
        <f t="shared" si="7"/>
        <v>554799.35009851295</v>
      </c>
      <c r="K27" s="36">
        <v>45423.8</v>
      </c>
    </row>
    <row r="28" spans="1:11" x14ac:dyDescent="0.2">
      <c r="A28" s="2">
        <v>14</v>
      </c>
      <c r="B28" s="25">
        <f t="shared" si="1"/>
        <v>1036.6287195338216</v>
      </c>
      <c r="C28" s="32">
        <f t="shared" si="2"/>
        <v>586856.83919216681</v>
      </c>
      <c r="D28" s="32">
        <f t="shared" si="8"/>
        <v>32064.444580156123</v>
      </c>
      <c r="E28" s="33">
        <f t="shared" si="3"/>
        <v>0.38754514633968207</v>
      </c>
      <c r="F28" s="34">
        <f t="shared" si="4"/>
        <v>0.38754514633968207</v>
      </c>
      <c r="G28" s="29">
        <v>0</v>
      </c>
      <c r="H28" s="35">
        <f t="shared" si="5"/>
        <v>1036.6287195338216</v>
      </c>
      <c r="I28" s="32">
        <f t="shared" si="6"/>
        <v>32067.414980170743</v>
      </c>
      <c r="J28" s="36">
        <f t="shared" si="7"/>
        <v>586866.76507868373</v>
      </c>
      <c r="K28" s="36">
        <v>47411.8</v>
      </c>
    </row>
    <row r="29" spans="1:11" x14ac:dyDescent="0.2">
      <c r="A29" s="2">
        <v>15</v>
      </c>
      <c r="B29" s="25">
        <f t="shared" si="1"/>
        <v>1004.7644472059765</v>
      </c>
      <c r="C29" s="32">
        <f t="shared" si="2"/>
        <v>617919.07893940434</v>
      </c>
      <c r="D29" s="32">
        <f t="shared" si="8"/>
        <v>31062.239747237531</v>
      </c>
      <c r="E29" s="33">
        <f t="shared" si="3"/>
        <v>0.37464838502145503</v>
      </c>
      <c r="F29" s="34">
        <f t="shared" si="4"/>
        <v>0.37464838502145503</v>
      </c>
      <c r="G29" s="29">
        <v>0</v>
      </c>
      <c r="H29" s="35">
        <f t="shared" si="5"/>
        <v>1004.7644472059765</v>
      </c>
      <c r="I29" s="32">
        <f t="shared" si="6"/>
        <v>31064.928965539071</v>
      </c>
      <c r="J29" s="36">
        <f t="shared" si="7"/>
        <v>617931.69404422282</v>
      </c>
      <c r="K29" s="36">
        <v>50299.8</v>
      </c>
    </row>
    <row r="30" spans="1:11" x14ac:dyDescent="0.2">
      <c r="A30" s="2">
        <v>16</v>
      </c>
      <c r="B30" s="25">
        <f t="shared" si="1"/>
        <v>974.85935693762463</v>
      </c>
      <c r="C30" s="32">
        <f t="shared" si="2"/>
        <v>648041.74423446297</v>
      </c>
      <c r="D30" s="32">
        <f t="shared" si="8"/>
        <v>30122.665295058629</v>
      </c>
      <c r="E30" s="33">
        <f t="shared" si="3"/>
        <v>0.36258241000720853</v>
      </c>
      <c r="F30" s="34">
        <f t="shared" si="4"/>
        <v>0.36258241000720853</v>
      </c>
      <c r="G30" s="29">
        <v>0</v>
      </c>
      <c r="H30" s="35">
        <f t="shared" si="5"/>
        <v>974.85935693762463</v>
      </c>
      <c r="I30" s="32">
        <f t="shared" si="6"/>
        <v>30125.107890088635</v>
      </c>
      <c r="J30" s="36">
        <f t="shared" si="7"/>
        <v>648056.8019343114</v>
      </c>
      <c r="K30" s="36">
        <v>52944.600000000006</v>
      </c>
    </row>
    <row r="31" spans="1:11" x14ac:dyDescent="0.2">
      <c r="A31" s="2">
        <v>17</v>
      </c>
      <c r="B31" s="25">
        <f t="shared" si="1"/>
        <v>946.7364529644517</v>
      </c>
      <c r="C31" s="32">
        <f t="shared" si="2"/>
        <v>677281.71705072443</v>
      </c>
      <c r="D31" s="32">
        <f t="shared" si="8"/>
        <v>29239.972816261463</v>
      </c>
      <c r="E31" s="33">
        <f t="shared" si="3"/>
        <v>0.35126944329441451</v>
      </c>
      <c r="F31" s="34">
        <f t="shared" si="4"/>
        <v>0.35126944329441451</v>
      </c>
      <c r="G31" s="29">
        <v>0</v>
      </c>
      <c r="H31" s="35">
        <f t="shared" si="5"/>
        <v>946.7364529644517</v>
      </c>
      <c r="I31" s="32">
        <f t="shared" si="6"/>
        <v>29242.198182299857</v>
      </c>
      <c r="J31" s="36">
        <f t="shared" si="7"/>
        <v>677299.00011661125</v>
      </c>
      <c r="K31" s="36">
        <v>55437.400000000009</v>
      </c>
    </row>
    <row r="32" spans="1:11" x14ac:dyDescent="0.2">
      <c r="A32" s="2">
        <v>18</v>
      </c>
      <c r="B32" s="25">
        <f t="shared" si="1"/>
        <v>920.23953241833055</v>
      </c>
      <c r="C32" s="32">
        <f t="shared" si="2"/>
        <v>705690.81675920961</v>
      </c>
      <c r="D32" s="32">
        <f t="shared" si="8"/>
        <v>28409.099708485184</v>
      </c>
      <c r="E32" s="33">
        <f t="shared" si="3"/>
        <v>0.34064112253289347</v>
      </c>
      <c r="F32" s="34">
        <f t="shared" si="4"/>
        <v>0.34064112253289347</v>
      </c>
      <c r="G32" s="29">
        <v>0</v>
      </c>
      <c r="H32" s="35">
        <f t="shared" si="5"/>
        <v>920.23953241833055</v>
      </c>
      <c r="I32" s="32">
        <f t="shared" si="6"/>
        <v>28411.132976278306</v>
      </c>
      <c r="J32" s="36">
        <f t="shared" si="7"/>
        <v>705710.13309288956</v>
      </c>
      <c r="K32" s="36">
        <v>57717.400000000009</v>
      </c>
    </row>
    <row r="33" spans="1:11" x14ac:dyDescent="0.2">
      <c r="A33" s="2">
        <v>19</v>
      </c>
      <c r="B33" s="25">
        <f t="shared" si="1"/>
        <v>895.23021110757713</v>
      </c>
      <c r="C33" s="32">
        <f t="shared" si="2"/>
        <v>733316.38634823437</v>
      </c>
      <c r="D33" s="32">
        <f t="shared" si="8"/>
        <v>27625.569589024759</v>
      </c>
      <c r="E33" s="33">
        <f t="shared" si="3"/>
        <v>0.33063711797914663</v>
      </c>
      <c r="F33" s="34">
        <f t="shared" si="4"/>
        <v>0.33063711797914663</v>
      </c>
      <c r="G33" s="29">
        <v>0</v>
      </c>
      <c r="H33" s="35">
        <f t="shared" si="5"/>
        <v>895.23021110757713</v>
      </c>
      <c r="I33" s="32">
        <f t="shared" si="6"/>
        <v>27627.432348139486</v>
      </c>
      <c r="J33" s="36">
        <f t="shared" si="7"/>
        <v>733337.56544102903</v>
      </c>
      <c r="K33" s="36">
        <v>60423.000000000007</v>
      </c>
    </row>
    <row r="34" spans="1:11" x14ac:dyDescent="0.2">
      <c r="A34" s="2">
        <v>20</v>
      </c>
      <c r="B34" s="25">
        <f t="shared" si="1"/>
        <v>871.58544648123825</v>
      </c>
      <c r="C34" s="32">
        <f t="shared" si="2"/>
        <v>760201.79595125921</v>
      </c>
      <c r="D34" s="32">
        <f t="shared" si="8"/>
        <v>26885.409603024833</v>
      </c>
      <c r="E34" s="33">
        <f t="shared" si="3"/>
        <v>0.3212039862927254</v>
      </c>
      <c r="F34" s="34">
        <f t="shared" si="4"/>
        <v>0.3212039862927254</v>
      </c>
      <c r="G34" s="29">
        <v>0</v>
      </c>
      <c r="H34" s="35">
        <f t="shared" si="5"/>
        <v>871.58544648123825</v>
      </c>
      <c r="I34" s="32">
        <f t="shared" si="6"/>
        <v>26887.120485172727</v>
      </c>
      <c r="J34" s="36">
        <f t="shared" si="7"/>
        <v>760224.68592620175</v>
      </c>
      <c r="K34" s="36">
        <v>63037.400000000009</v>
      </c>
    </row>
    <row r="35" spans="1:11" x14ac:dyDescent="0.2">
      <c r="A35" s="2">
        <v>21</v>
      </c>
      <c r="B35" s="25">
        <f t="shared" si="1"/>
        <v>849.19546332836057</v>
      </c>
      <c r="C35" s="32">
        <f t="shared" si="2"/>
        <v>786386.87732080137</v>
      </c>
      <c r="D35" s="32">
        <f t="shared" si="8"/>
        <v>26185.081369542168</v>
      </c>
      <c r="E35" s="33">
        <f t="shared" si="3"/>
        <v>0.31229421516639022</v>
      </c>
      <c r="F35" s="34">
        <f t="shared" si="4"/>
        <v>0.31229421516639022</v>
      </c>
      <c r="G35" s="29">
        <v>0</v>
      </c>
      <c r="H35" s="35">
        <f t="shared" si="5"/>
        <v>849.19546332836057</v>
      </c>
      <c r="I35" s="32">
        <f t="shared" si="6"/>
        <v>26186.65652270045</v>
      </c>
      <c r="J35" s="36">
        <f t="shared" si="7"/>
        <v>786411.3424489022</v>
      </c>
      <c r="K35" s="36">
        <v>65621.400000000009</v>
      </c>
    </row>
    <row r="36" spans="1:11" x14ac:dyDescent="0.2">
      <c r="A36" s="2">
        <v>22</v>
      </c>
      <c r="B36" s="25">
        <f t="shared" si="1"/>
        <v>827.96200774446402</v>
      </c>
      <c r="C36" s="32">
        <f t="shared" si="2"/>
        <v>811908.300329244</v>
      </c>
      <c r="D36" s="32">
        <f t="shared" si="8"/>
        <v>25521.423008442624</v>
      </c>
      <c r="E36" s="33">
        <f t="shared" si="3"/>
        <v>0.30386542272109868</v>
      </c>
      <c r="F36" s="34">
        <f t="shared" si="4"/>
        <v>0.30386542272109868</v>
      </c>
      <c r="G36" s="29">
        <v>0</v>
      </c>
      <c r="H36" s="35">
        <f t="shared" si="5"/>
        <v>827.96200774446402</v>
      </c>
      <c r="I36" s="32">
        <f t="shared" si="6"/>
        <v>25522.876484490902</v>
      </c>
      <c r="J36" s="36">
        <f t="shared" si="7"/>
        <v>811934.21893339313</v>
      </c>
      <c r="K36" s="36">
        <v>67992.600000000006</v>
      </c>
    </row>
    <row r="37" spans="1:11" x14ac:dyDescent="0.2">
      <c r="A37" s="2">
        <v>23</v>
      </c>
      <c r="B37" s="25">
        <f t="shared" si="1"/>
        <v>807.79687024259761</v>
      </c>
      <c r="C37" s="32">
        <f t="shared" si="2"/>
        <v>836799.90055427805</v>
      </c>
      <c r="D37" s="32">
        <f t="shared" si="8"/>
        <v>24891.600225034053</v>
      </c>
      <c r="E37" s="33">
        <f t="shared" si="3"/>
        <v>0.2958796831834854</v>
      </c>
      <c r="F37" s="34">
        <f t="shared" si="4"/>
        <v>0.2958796831834854</v>
      </c>
      <c r="G37" s="29">
        <v>0</v>
      </c>
      <c r="H37" s="35">
        <f t="shared" si="5"/>
        <v>807.79687024259761</v>
      </c>
      <c r="I37" s="32">
        <f t="shared" si="6"/>
        <v>24892.944298541832</v>
      </c>
      <c r="J37" s="36">
        <f t="shared" si="7"/>
        <v>836827.163231935</v>
      </c>
      <c r="K37" s="36">
        <v>70637.400000000009</v>
      </c>
    </row>
    <row r="38" spans="1:11" x14ac:dyDescent="0.2">
      <c r="A38" s="2">
        <v>24</v>
      </c>
      <c r="B38" s="25">
        <f t="shared" si="1"/>
        <v>788.62063076115555</v>
      </c>
      <c r="C38" s="32">
        <f t="shared" si="2"/>
        <v>861092.96539559506</v>
      </c>
      <c r="D38" s="32">
        <f t="shared" si="8"/>
        <v>24293.064841317013</v>
      </c>
      <c r="E38" s="33">
        <f t="shared" si="3"/>
        <v>0.28830295620103946</v>
      </c>
      <c r="F38" s="34">
        <f t="shared" si="4"/>
        <v>0.28830295620103946</v>
      </c>
      <c r="G38" s="29">
        <v>0</v>
      </c>
      <c r="H38" s="35">
        <f t="shared" si="5"/>
        <v>788.62063076115555</v>
      </c>
      <c r="I38" s="32">
        <f t="shared" si="6"/>
        <v>24294.310273088544</v>
      </c>
      <c r="J38" s="36">
        <f t="shared" si="7"/>
        <v>861121.47350502352</v>
      </c>
      <c r="K38" s="36">
        <v>73160.600000000006</v>
      </c>
    </row>
    <row r="39" spans="1:11" x14ac:dyDescent="0.2">
      <c r="A39" s="2">
        <v>25</v>
      </c>
      <c r="B39" s="25">
        <f t="shared" si="1"/>
        <v>770.36158757618261</v>
      </c>
      <c r="C39" s="32">
        <f t="shared" si="2"/>
        <v>884816.48487788893</v>
      </c>
      <c r="D39" s="32">
        <f t="shared" si="8"/>
        <v>23723.519482293865</v>
      </c>
      <c r="E39" s="33">
        <f t="shared" si="3"/>
        <v>0.28110460167524953</v>
      </c>
      <c r="F39" s="34">
        <f t="shared" si="4"/>
        <v>0.28110460167524953</v>
      </c>
      <c r="G39" s="29">
        <v>0</v>
      </c>
      <c r="H39" s="35">
        <f t="shared" si="5"/>
        <v>770.36158757618261</v>
      </c>
      <c r="I39" s="32">
        <f t="shared" si="6"/>
        <v>23724.675738378577</v>
      </c>
      <c r="J39" s="36">
        <f t="shared" si="7"/>
        <v>884846.14924340206</v>
      </c>
      <c r="K39" s="36">
        <v>75616.415094630167</v>
      </c>
    </row>
    <row r="40" spans="1:11" x14ac:dyDescent="0.2">
      <c r="A40" s="2">
        <v>26</v>
      </c>
      <c r="B40" s="25">
        <f t="shared" si="1"/>
        <v>752.95483938911377</v>
      </c>
      <c r="C40" s="32">
        <f t="shared" si="2"/>
        <v>907997.37225382542</v>
      </c>
      <c r="D40" s="32">
        <f t="shared" si="8"/>
        <v>23180.887375936494</v>
      </c>
      <c r="E40" s="33">
        <f t="shared" si="3"/>
        <v>0.27425696552537582</v>
      </c>
      <c r="F40" s="34">
        <f t="shared" si="4"/>
        <v>0.27425696552537582</v>
      </c>
      <c r="G40" s="29">
        <v>0</v>
      </c>
      <c r="H40" s="35">
        <f t="shared" si="5"/>
        <v>752.95483938911377</v>
      </c>
      <c r="I40" s="32">
        <f t="shared" si="6"/>
        <v>23181.962810489251</v>
      </c>
      <c r="J40" s="36">
        <f t="shared" si="7"/>
        <v>908028.11205389129</v>
      </c>
      <c r="K40" s="36">
        <v>78059.981760376933</v>
      </c>
    </row>
    <row r="41" spans="1:11" x14ac:dyDescent="0.2">
      <c r="A41" s="2">
        <v>27</v>
      </c>
      <c r="B41" s="25">
        <f t="shared" si="1"/>
        <v>736.34149559738512</v>
      </c>
      <c r="C41" s="32">
        <f t="shared" si="2"/>
        <v>930660.65867596469</v>
      </c>
      <c r="D41" s="32">
        <f t="shared" si="8"/>
        <v>22663.286422139267</v>
      </c>
      <c r="E41" s="33">
        <f t="shared" si="3"/>
        <v>0.26773502457190912</v>
      </c>
      <c r="F41" s="34">
        <f t="shared" si="4"/>
        <v>0.26773502457190912</v>
      </c>
      <c r="G41" s="29">
        <v>0</v>
      </c>
      <c r="H41" s="35">
        <f t="shared" si="5"/>
        <v>736.34149559738512</v>
      </c>
      <c r="I41" s="32">
        <f t="shared" si="6"/>
        <v>22664.288430814257</v>
      </c>
      <c r="J41" s="36">
        <f t="shared" si="7"/>
        <v>930692.40048470558</v>
      </c>
      <c r="K41" s="36">
        <v>80491.361086534176</v>
      </c>
    </row>
    <row r="42" spans="1:11" x14ac:dyDescent="0.2">
      <c r="A42" s="2">
        <v>28</v>
      </c>
      <c r="B42" s="25">
        <f t="shared" si="1"/>
        <v>720.46799431377042</v>
      </c>
      <c r="C42" s="32">
        <f t="shared" si="2"/>
        <v>952829.66551792633</v>
      </c>
      <c r="D42" s="32">
        <f t="shared" si="8"/>
        <v>22169.006841961644</v>
      </c>
      <c r="E42" s="33">
        <f t="shared" si="3"/>
        <v>0.26151608092410217</v>
      </c>
      <c r="F42" s="34">
        <f t="shared" si="4"/>
        <v>0.26151608092410217</v>
      </c>
      <c r="G42" s="29">
        <v>0</v>
      </c>
      <c r="H42" s="35">
        <f t="shared" si="5"/>
        <v>720.46799431377042</v>
      </c>
      <c r="I42" s="32">
        <f t="shared" si="6"/>
        <v>22169.941991150135</v>
      </c>
      <c r="J42" s="36">
        <f t="shared" si="7"/>
        <v>952862.34247585572</v>
      </c>
      <c r="K42" s="36">
        <v>82910.613857711709</v>
      </c>
    </row>
    <row r="43" spans="1:11" x14ac:dyDescent="0.2">
      <c r="A43" s="2">
        <v>29</v>
      </c>
      <c r="B43" s="25">
        <f t="shared" si="1"/>
        <v>705.28551134357974</v>
      </c>
      <c r="C43" s="32">
        <f t="shared" si="2"/>
        <v>974526.1573606286</v>
      </c>
      <c r="D43" s="32">
        <f t="shared" si="8"/>
        <v>21696.491842702264</v>
      </c>
      <c r="E43" s="33">
        <f t="shared" si="3"/>
        <v>0.25557949800298463</v>
      </c>
      <c r="F43" s="34">
        <f t="shared" si="4"/>
        <v>0.25557949800298463</v>
      </c>
      <c r="G43" s="29">
        <v>0</v>
      </c>
      <c r="H43" s="35">
        <f t="shared" si="5"/>
        <v>705.28551134357974</v>
      </c>
      <c r="I43" s="32">
        <f t="shared" si="6"/>
        <v>21697.365978852446</v>
      </c>
      <c r="J43" s="36">
        <f t="shared" si="7"/>
        <v>974559.70845470822</v>
      </c>
      <c r="K43" s="36">
        <v>85317.800555354857</v>
      </c>
    </row>
    <row r="44" spans="1:11" x14ac:dyDescent="0.2">
      <c r="A44" s="2">
        <v>30</v>
      </c>
      <c r="B44" s="25">
        <f t="shared" si="1"/>
        <v>690.7494462568103</v>
      </c>
      <c r="C44" s="32">
        <f t="shared" si="2"/>
        <v>995770.47819448786</v>
      </c>
      <c r="D44" s="32">
        <f t="shared" si="8"/>
        <v>21244.320833859267</v>
      </c>
      <c r="E44" s="33">
        <f t="shared" si="3"/>
        <v>0.24990647172877734</v>
      </c>
      <c r="F44" s="34">
        <f t="shared" si="4"/>
        <v>0.24990647172877734</v>
      </c>
      <c r="G44" s="29">
        <v>0</v>
      </c>
      <c r="H44" s="35">
        <f t="shared" si="5"/>
        <v>690.7494462568103</v>
      </c>
      <c r="I44" s="32">
        <f t="shared" si="6"/>
        <v>21245.139176326338</v>
      </c>
      <c r="J44" s="36">
        <f t="shared" si="7"/>
        <v>995804.84763103456</v>
      </c>
      <c r="K44" s="36">
        <v>87712.981359256402</v>
      </c>
    </row>
    <row r="45" spans="1:11" x14ac:dyDescent="0.2">
      <c r="A45" s="2">
        <v>31</v>
      </c>
      <c r="B45" s="25">
        <f t="shared" si="1"/>
        <v>676.81897405774885</v>
      </c>
      <c r="C45" s="32">
        <f t="shared" si="2"/>
        <v>1016581.6730037892</v>
      </c>
      <c r="D45" s="32">
        <f t="shared" si="8"/>
        <v>20811.194809301291</v>
      </c>
      <c r="E45" s="33">
        <f t="shared" si="3"/>
        <v>0.244479831526352</v>
      </c>
      <c r="F45" s="34">
        <f t="shared" si="4"/>
        <v>0.244479831526352</v>
      </c>
      <c r="G45" s="29">
        <v>0</v>
      </c>
      <c r="H45" s="35">
        <f t="shared" si="5"/>
        <v>676.81897405774885</v>
      </c>
      <c r="I45" s="32">
        <f t="shared" si="6"/>
        <v>20811.962029509003</v>
      </c>
      <c r="J45" s="36">
        <f t="shared" si="7"/>
        <v>1016616.8096605436</v>
      </c>
      <c r="K45" s="36">
        <v>90096.216149061205</v>
      </c>
    </row>
    <row r="46" spans="1:11" x14ac:dyDescent="0.2">
      <c r="A46" s="2">
        <v>32</v>
      </c>
      <c r="B46" s="25">
        <f t="shared" si="1"/>
        <v>663.45665287505938</v>
      </c>
      <c r="C46" s="32">
        <f t="shared" si="2"/>
        <v>1036977.5965797149</v>
      </c>
      <c r="D46" s="32">
        <f t="shared" si="8"/>
        <v>20395.923575925757</v>
      </c>
      <c r="E46" s="33">
        <f t="shared" si="3"/>
        <v>0.23928386671142912</v>
      </c>
      <c r="F46" s="34">
        <f t="shared" si="4"/>
        <v>0.23928386671142912</v>
      </c>
      <c r="G46" s="29">
        <v>0</v>
      </c>
      <c r="H46" s="35">
        <f t="shared" si="5"/>
        <v>663.45665287505938</v>
      </c>
      <c r="I46" s="32">
        <f t="shared" si="6"/>
        <v>20396.643865101054</v>
      </c>
      <c r="J46" s="36">
        <f t="shared" si="7"/>
        <v>1037013.4535256446</v>
      </c>
      <c r="K46" s="36">
        <v>92467.564505763163</v>
      </c>
    </row>
    <row r="47" spans="1:11" x14ac:dyDescent="0.2">
      <c r="A47" s="2">
        <v>33</v>
      </c>
      <c r="B47" s="25">
        <f t="shared" si="1"/>
        <v>650.6280796621395</v>
      </c>
      <c r="C47" s="32">
        <f t="shared" si="2"/>
        <v>1056975.0111416955</v>
      </c>
      <c r="D47" s="32">
        <f t="shared" si="8"/>
        <v>19997.414561980637</v>
      </c>
      <c r="E47" s="33">
        <f t="shared" si="3"/>
        <v>0.23430417455933716</v>
      </c>
      <c r="F47" s="34">
        <f t="shared" si="4"/>
        <v>0.23430417455933716</v>
      </c>
      <c r="G47" s="29">
        <v>0</v>
      </c>
      <c r="H47" s="35">
        <f t="shared" si="5"/>
        <v>650.6280796621395</v>
      </c>
      <c r="I47" s="32">
        <f t="shared" si="6"/>
        <v>19998.091689281257</v>
      </c>
      <c r="J47" s="36">
        <f t="shared" si="7"/>
        <v>1057011.5452149259</v>
      </c>
      <c r="K47" s="36">
        <v>94827.08571319461</v>
      </c>
    </row>
    <row r="48" spans="1:11" x14ac:dyDescent="0.2">
      <c r="A48" s="2">
        <v>34</v>
      </c>
      <c r="B48" s="25">
        <f t="shared" si="1"/>
        <v>638.30158718151222</v>
      </c>
      <c r="C48" s="32">
        <f t="shared" si="2"/>
        <v>1076589.6741230125</v>
      </c>
      <c r="D48" s="32">
        <f t="shared" si="8"/>
        <v>19614.662981316913</v>
      </c>
      <c r="E48" s="33">
        <f t="shared" si="3"/>
        <v>0.22952752696135581</v>
      </c>
      <c r="F48" s="34">
        <f t="shared" si="4"/>
        <v>0.22952752696135581</v>
      </c>
      <c r="G48" s="29">
        <v>0</v>
      </c>
      <c r="H48" s="35">
        <f t="shared" si="5"/>
        <v>638.30158718151222</v>
      </c>
      <c r="I48" s="32">
        <f t="shared" si="6"/>
        <v>19615.300343941453</v>
      </c>
      <c r="J48" s="36">
        <f t="shared" si="7"/>
        <v>1076626.8455588673</v>
      </c>
      <c r="K48" s="36">
        <v>97174.838759508755</v>
      </c>
    </row>
    <row r="49" spans="1:11" x14ac:dyDescent="0.2">
      <c r="A49" s="2">
        <v>35</v>
      </c>
      <c r="B49" s="25">
        <f t="shared" si="1"/>
        <v>626.44797660384233</v>
      </c>
      <c r="C49" s="32">
        <f t="shared" si="2"/>
        <v>1095836.4172886244</v>
      </c>
      <c r="D49" s="32">
        <f t="shared" si="8"/>
        <v>19246.743165611988</v>
      </c>
      <c r="E49" s="33">
        <f t="shared" si="3"/>
        <v>0.22494175306854902</v>
      </c>
      <c r="F49" s="34">
        <f t="shared" si="4"/>
        <v>0.22494175306854902</v>
      </c>
      <c r="G49" s="29">
        <v>0</v>
      </c>
      <c r="H49" s="35">
        <f t="shared" si="5"/>
        <v>626.44797660384233</v>
      </c>
      <c r="I49" s="32">
        <f t="shared" si="6"/>
        <v>19247.34383204766</v>
      </c>
      <c r="J49" s="36">
        <f t="shared" si="7"/>
        <v>1095874.189390915</v>
      </c>
      <c r="K49" s="36">
        <v>99510.882338653959</v>
      </c>
    </row>
    <row r="50" spans="1:11" x14ac:dyDescent="0.2">
      <c r="A50" s="2">
        <v>36</v>
      </c>
      <c r="B50" s="25">
        <f t="shared" si="1"/>
        <v>615.04028092565625</v>
      </c>
      <c r="C50" s="32">
        <f t="shared" si="2"/>
        <v>1114729.2181941317</v>
      </c>
      <c r="D50" s="32">
        <f t="shared" si="8"/>
        <v>18892.800905507291</v>
      </c>
      <c r="E50" s="33">
        <f t="shared" si="3"/>
        <v>0.22053563573050994</v>
      </c>
      <c r="F50" s="34">
        <f t="shared" si="4"/>
        <v>0.22053563573050994</v>
      </c>
      <c r="G50" s="29">
        <v>0</v>
      </c>
      <c r="H50" s="35">
        <f t="shared" si="5"/>
        <v>615.04028092565625</v>
      </c>
      <c r="I50" s="32">
        <f t="shared" si="6"/>
        <v>18893.367653058318</v>
      </c>
      <c r="J50" s="36">
        <f t="shared" si="7"/>
        <v>1114767.5570439734</v>
      </c>
      <c r="K50" s="36">
        <v>101835.27485184139</v>
      </c>
    </row>
    <row r="51" spans="1:11" x14ac:dyDescent="0.2">
      <c r="A51" s="2">
        <v>37</v>
      </c>
      <c r="B51" s="25">
        <f t="shared" si="1"/>
        <v>604.05355513468589</v>
      </c>
      <c r="C51" s="32">
        <f t="shared" si="2"/>
        <v>1133281.2648603702</v>
      </c>
      <c r="D51" s="32">
        <f t="shared" si="8"/>
        <v>18552.046666238457</v>
      </c>
      <c r="E51" s="33">
        <f t="shared" si="3"/>
        <v>0.21629881987347624</v>
      </c>
      <c r="F51" s="34">
        <f t="shared" si="4"/>
        <v>0.21629881987347624</v>
      </c>
      <c r="G51" s="29">
        <v>0</v>
      </c>
      <c r="H51" s="35">
        <f t="shared" si="5"/>
        <v>604.05355513468589</v>
      </c>
      <c r="I51" s="32">
        <f t="shared" si="6"/>
        <v>18552.582013620158</v>
      </c>
      <c r="J51" s="36">
        <f t="shared" si="7"/>
        <v>1133320.1390575934</v>
      </c>
      <c r="K51" s="36">
        <v>104148.07440900491</v>
      </c>
    </row>
    <row r="52" spans="1:11" x14ac:dyDescent="0.2">
      <c r="A52" s="2">
        <v>38</v>
      </c>
      <c r="B52" s="25">
        <f t="shared" si="1"/>
        <v>593.46468965555334</v>
      </c>
      <c r="C52" s="32">
        <f t="shared" si="2"/>
        <v>1151505.0144235694</v>
      </c>
      <c r="D52" s="32">
        <f t="shared" si="8"/>
        <v>18223.749563199235</v>
      </c>
      <c r="E52" s="33">
        <f t="shared" si="3"/>
        <v>0.21222173124214794</v>
      </c>
      <c r="F52" s="34">
        <f t="shared" si="4"/>
        <v>0.21222173124214794</v>
      </c>
      <c r="G52" s="29">
        <v>0</v>
      </c>
      <c r="H52" s="35">
        <f t="shared" si="5"/>
        <v>593.46468965555334</v>
      </c>
      <c r="I52" s="32">
        <f t="shared" si="6"/>
        <v>18224.255798951137</v>
      </c>
      <c r="J52" s="36">
        <f t="shared" si="7"/>
        <v>1151544.3948565444</v>
      </c>
      <c r="K52" s="36">
        <v>106449.33883025391</v>
      </c>
    </row>
    <row r="53" spans="1:11" x14ac:dyDescent="0.2">
      <c r="A53" s="2">
        <v>39</v>
      </c>
      <c r="B53" s="25">
        <f t="shared" si="1"/>
        <v>583.2522441133209</v>
      </c>
      <c r="C53" s="32">
        <f t="shared" si="2"/>
        <v>1169412.2464234149</v>
      </c>
      <c r="D53" s="32">
        <f t="shared" si="8"/>
        <v>17907.231999845477</v>
      </c>
      <c r="E53" s="33">
        <f t="shared" si="3"/>
        <v>0.20829550416290149</v>
      </c>
      <c r="F53" s="34">
        <f t="shared" si="4"/>
        <v>0.20829550416290149</v>
      </c>
      <c r="G53" s="29">
        <v>0</v>
      </c>
      <c r="H53" s="35">
        <f t="shared" si="5"/>
        <v>583.2522441133209</v>
      </c>
      <c r="I53" s="32">
        <f t="shared" si="6"/>
        <v>17907.711207166562</v>
      </c>
      <c r="J53" s="36">
        <f t="shared" si="7"/>
        <v>1169452.106063711</v>
      </c>
      <c r="K53" s="36">
        <v>108739.1256473188</v>
      </c>
    </row>
    <row r="54" spans="1:11" x14ac:dyDescent="0.2">
      <c r="A54" s="2">
        <v>40</v>
      </c>
      <c r="B54" s="25">
        <f t="shared" si="1"/>
        <v>573.39629887598471</v>
      </c>
      <c r="C54" s="32">
        <f t="shared" si="2"/>
        <v>1187014.1113078233</v>
      </c>
      <c r="D54" s="32">
        <f t="shared" si="8"/>
        <v>17601.864884408424</v>
      </c>
      <c r="E54" s="33">
        <f t="shared" si="3"/>
        <v>0.20451191718097941</v>
      </c>
      <c r="F54" s="34">
        <f t="shared" si="4"/>
        <v>0.20451191718097941</v>
      </c>
      <c r="G54" s="29">
        <v>0</v>
      </c>
      <c r="H54" s="35">
        <f t="shared" si="5"/>
        <v>573.39629887598471</v>
      </c>
      <c r="I54" s="32">
        <f t="shared" si="6"/>
        <v>17602.31896291591</v>
      </c>
      <c r="J54" s="36">
        <f t="shared" si="7"/>
        <v>1187054.4250266268</v>
      </c>
      <c r="K54" s="36">
        <v>111017.49210498926</v>
      </c>
    </row>
    <row r="55" spans="1:11" x14ac:dyDescent="0.2">
      <c r="A55" s="2">
        <v>41</v>
      </c>
      <c r="B55" s="25">
        <f t="shared" si="1"/>
        <v>563.87832219355425</v>
      </c>
      <c r="C55" s="32">
        <f t="shared" si="2"/>
        <v>1204321.174661526</v>
      </c>
      <c r="D55" s="32">
        <f t="shared" si="8"/>
        <v>17307.063353702659</v>
      </c>
      <c r="E55" s="33">
        <f t="shared" si="3"/>
        <v>0.20086333558828906</v>
      </c>
      <c r="F55" s="34">
        <f t="shared" si="4"/>
        <v>0.20086333558828906</v>
      </c>
      <c r="G55" s="29">
        <v>0</v>
      </c>
      <c r="H55" s="35">
        <f t="shared" si="5"/>
        <v>563.87832219355425</v>
      </c>
      <c r="I55" s="32">
        <f t="shared" si="6"/>
        <v>17307.494038550718</v>
      </c>
      <c r="J55" s="36">
        <f t="shared" si="7"/>
        <v>1204361.9190651774</v>
      </c>
      <c r="K55" s="36">
        <v>113284.49516254537</v>
      </c>
    </row>
    <row r="56" spans="1:11" x14ac:dyDescent="0.2">
      <c r="A56" s="2">
        <v>42</v>
      </c>
      <c r="B56" s="25">
        <f t="shared" si="1"/>
        <v>554.6810510525288</v>
      </c>
      <c r="C56" s="32">
        <f t="shared" si="2"/>
        <v>1221343.4576038818</v>
      </c>
      <c r="D56" s="32">
        <f t="shared" si="8"/>
        <v>17022.282942355843</v>
      </c>
      <c r="E56" s="33">
        <f t="shared" si="3"/>
        <v>0.19734265999612643</v>
      </c>
      <c r="F56" s="34">
        <f t="shared" si="4"/>
        <v>0.19734265999612643</v>
      </c>
      <c r="G56" s="29">
        <v>0</v>
      </c>
      <c r="H56" s="35">
        <f t="shared" si="5"/>
        <v>554.6810510525288</v>
      </c>
      <c r="I56" s="32">
        <f t="shared" si="6"/>
        <v>17022.691821046123</v>
      </c>
      <c r="J56" s="36">
        <f t="shared" si="7"/>
        <v>1221384.6108862236</v>
      </c>
      <c r="K56" s="36">
        <v>115540.19149518167</v>
      </c>
    </row>
    <row r="57" spans="1:11" x14ac:dyDescent="0.2">
      <c r="A57" s="2">
        <v>43</v>
      </c>
      <c r="B57" s="25">
        <f t="shared" si="1"/>
        <v>545.78838411974846</v>
      </c>
      <c r="C57" s="32">
        <f t="shared" si="2"/>
        <v>1238090.4737479761</v>
      </c>
      <c r="D57" s="32">
        <f t="shared" si="8"/>
        <v>16747.01614409429</v>
      </c>
      <c r="E57" s="33">
        <f t="shared" si="3"/>
        <v>0.19394328022386847</v>
      </c>
      <c r="F57" s="34">
        <f t="shared" si="4"/>
        <v>0.19394328022386847</v>
      </c>
      <c r="G57" s="29">
        <v>0</v>
      </c>
      <c r="H57" s="35">
        <f t="shared" si="5"/>
        <v>545.78838411974846</v>
      </c>
      <c r="I57" s="32">
        <f t="shared" si="6"/>
        <v>16747.404671349297</v>
      </c>
      <c r="J57" s="36">
        <f t="shared" si="7"/>
        <v>1238132.0155575729</v>
      </c>
      <c r="K57" s="36">
        <v>117784.63749542394</v>
      </c>
    </row>
    <row r="58" spans="1:11" x14ac:dyDescent="0.2">
      <c r="A58" s="2">
        <v>44</v>
      </c>
      <c r="B58" s="25">
        <f t="shared" si="1"/>
        <v>537.18528536644692</v>
      </c>
      <c r="C58" s="32">
        <f t="shared" si="2"/>
        <v>1254571.2630671111</v>
      </c>
      <c r="D58" s="32">
        <f t="shared" si="8"/>
        <v>16480.789319135016</v>
      </c>
      <c r="E58" s="33">
        <f t="shared" si="3"/>
        <v>0.19065903387340841</v>
      </c>
      <c r="F58" s="34">
        <f t="shared" si="4"/>
        <v>0.19065903387340841</v>
      </c>
      <c r="G58" s="29">
        <v>0</v>
      </c>
      <c r="H58" s="35">
        <f t="shared" si="5"/>
        <v>537.18528536644692</v>
      </c>
      <c r="I58" s="32">
        <f t="shared" si="6"/>
        <v>16481.158830007305</v>
      </c>
      <c r="J58" s="36">
        <f t="shared" si="7"/>
        <v>1254613.1743875802</v>
      </c>
      <c r="K58" s="36">
        <v>120017.88927453912</v>
      </c>
    </row>
    <row r="59" spans="1:11" x14ac:dyDescent="0.2">
      <c r="A59" s="2">
        <v>45</v>
      </c>
      <c r="B59" s="25">
        <f t="shared" si="1"/>
        <v>528.85769714816445</v>
      </c>
      <c r="C59" s="32">
        <f t="shared" si="2"/>
        <v>1270794.4229746035</v>
      </c>
      <c r="D59" s="32">
        <f t="shared" si="8"/>
        <v>16223.159907492343</v>
      </c>
      <c r="E59" s="33">
        <f t="shared" si="3"/>
        <v>0.18748416904294907</v>
      </c>
      <c r="F59" s="34">
        <f t="shared" si="4"/>
        <v>0.18748416904294907</v>
      </c>
      <c r="G59" s="29">
        <v>0</v>
      </c>
      <c r="H59" s="35">
        <f t="shared" si="5"/>
        <v>528.85769714816445</v>
      </c>
      <c r="I59" s="32">
        <f t="shared" si="6"/>
        <v>16223.511629031931</v>
      </c>
      <c r="J59" s="36">
        <f t="shared" si="7"/>
        <v>1270836.6860166122</v>
      </c>
      <c r="K59" s="36">
        <v>122240.00266393801</v>
      </c>
    </row>
    <row r="60" spans="1:11" x14ac:dyDescent="0.2">
      <c r="A60" s="2">
        <v>46</v>
      </c>
      <c r="B60" s="25">
        <f t="shared" si="1"/>
        <v>520.79246167414613</v>
      </c>
      <c r="C60" s="32">
        <f t="shared" si="2"/>
        <v>1286768.1368882018</v>
      </c>
      <c r="D60" s="32">
        <f t="shared" si="8"/>
        <v>15973.713913598331</v>
      </c>
      <c r="E60" s="33">
        <f t="shared" si="3"/>
        <v>0.18441331070566713</v>
      </c>
      <c r="F60" s="34">
        <f t="shared" si="4"/>
        <v>0.18441331070566713</v>
      </c>
      <c r="G60" s="29">
        <v>0</v>
      </c>
      <c r="H60" s="35">
        <f t="shared" si="5"/>
        <v>520.79246167414613</v>
      </c>
      <c r="I60" s="32">
        <f t="shared" si="6"/>
        <v>15974.04897516796</v>
      </c>
      <c r="J60" s="36">
        <f t="shared" si="7"/>
        <v>1286810.7349917802</v>
      </c>
      <c r="K60" s="36">
        <v>124451.03321657103</v>
      </c>
    </row>
    <row r="61" spans="1:11" x14ac:dyDescent="0.2">
      <c r="A61" s="2">
        <v>47</v>
      </c>
      <c r="B61" s="25">
        <f t="shared" si="1"/>
        <v>512.97724993524878</v>
      </c>
      <c r="C61" s="32">
        <f t="shared" si="2"/>
        <v>1302500.2005199012</v>
      </c>
      <c r="D61" s="32">
        <f t="shared" si="8"/>
        <v>15732.063631699421</v>
      </c>
      <c r="E61" s="33">
        <f t="shared" si="3"/>
        <v>0.18144143033958135</v>
      </c>
      <c r="F61" s="34">
        <f t="shared" si="4"/>
        <v>0.18144143033958135</v>
      </c>
      <c r="G61" s="29">
        <v>0</v>
      </c>
      <c r="H61" s="35">
        <f t="shared" si="5"/>
        <v>512.97724993524878</v>
      </c>
      <c r="I61" s="32">
        <f t="shared" si="6"/>
        <v>15732.383074195521</v>
      </c>
      <c r="J61" s="36">
        <f t="shared" si="7"/>
        <v>1302543.1180659758</v>
      </c>
      <c r="K61" s="36">
        <v>126651.03620831721</v>
      </c>
    </row>
    <row r="62" spans="1:11" x14ac:dyDescent="0.2">
      <c r="A62" s="2">
        <v>48</v>
      </c>
      <c r="B62" s="25">
        <f t="shared" si="1"/>
        <v>505.40049727571602</v>
      </c>
      <c r="C62" s="32">
        <f t="shared" si="2"/>
        <v>1317998.0461055806</v>
      </c>
      <c r="D62" s="32">
        <f t="shared" si="8"/>
        <v>15497.845585679403</v>
      </c>
      <c r="E62" s="33">
        <f t="shared" si="3"/>
        <v>0.17856381844773594</v>
      </c>
      <c r="F62" s="34">
        <f t="shared" si="4"/>
        <v>0.17856381844773594</v>
      </c>
      <c r="G62" s="29">
        <v>0</v>
      </c>
      <c r="H62" s="35">
        <f t="shared" si="5"/>
        <v>505.40049727571602</v>
      </c>
      <c r="I62" s="32">
        <f t="shared" si="6"/>
        <v>15498.150369719699</v>
      </c>
      <c r="J62" s="36">
        <f t="shared" si="7"/>
        <v>1318041.2684356954</v>
      </c>
      <c r="K62" s="36">
        <v>128840.06663936588</v>
      </c>
    </row>
    <row r="63" spans="1:11" x14ac:dyDescent="0.2">
      <c r="A63" s="2">
        <v>49</v>
      </c>
      <c r="B63" s="25">
        <f t="shared" si="1"/>
        <v>498.05134489440206</v>
      </c>
      <c r="C63" s="32">
        <f t="shared" si="2"/>
        <v>1333268.7647655164</v>
      </c>
      <c r="D63" s="32">
        <f t="shared" si="8"/>
        <v>15270.718659935752</v>
      </c>
      <c r="E63" s="33">
        <f t="shared" si="3"/>
        <v>0.1757760596528434</v>
      </c>
      <c r="F63" s="34">
        <f t="shared" si="4"/>
        <v>0.1757760596528434</v>
      </c>
      <c r="G63" s="29">
        <v>0</v>
      </c>
      <c r="H63" s="35">
        <f t="shared" si="5"/>
        <v>498.05134489440206</v>
      </c>
      <c r="I63" s="32">
        <f t="shared" si="6"/>
        <v>15271.009673196419</v>
      </c>
      <c r="J63" s="36">
        <f t="shared" si="7"/>
        <v>1333312.2781088918</v>
      </c>
      <c r="K63" s="36">
        <v>131018.17923559182</v>
      </c>
    </row>
    <row r="64" spans="1:11" x14ac:dyDescent="0.2">
      <c r="A64" s="2">
        <v>50</v>
      </c>
      <c r="B64" s="25">
        <f t="shared" si="1"/>
        <v>490.91958664758653</v>
      </c>
      <c r="C64" s="32">
        <f t="shared" si="2"/>
        <v>1348319.1271665159</v>
      </c>
      <c r="D64" s="32">
        <f t="shared" si="8"/>
        <v>15050.362400999526</v>
      </c>
      <c r="E64" s="33">
        <f t="shared" si="3"/>
        <v>0.17307401008911194</v>
      </c>
      <c r="F64" s="34">
        <f t="shared" si="4"/>
        <v>0.17307401008911194</v>
      </c>
      <c r="G64" s="29">
        <v>0</v>
      </c>
      <c r="H64" s="35">
        <f t="shared" si="5"/>
        <v>490.91958664758653</v>
      </c>
      <c r="I64" s="32">
        <f t="shared" si="6"/>
        <v>15050.640464782569</v>
      </c>
      <c r="J64" s="36">
        <f t="shared" si="7"/>
        <v>1348362.9185736743</v>
      </c>
      <c r="K64" s="36">
        <v>133185.42844992341</v>
      </c>
    </row>
    <row r="65" spans="1:11" x14ac:dyDescent="0.2">
      <c r="A65" s="2">
        <v>51</v>
      </c>
      <c r="B65" s="25">
        <f t="shared" si="1"/>
        <v>483.99562060043212</v>
      </c>
      <c r="C65" s="32">
        <f t="shared" si="2"/>
        <v>1363155.6026384693</v>
      </c>
      <c r="D65" s="32">
        <f t="shared" si="8"/>
        <v>14836.475471953396</v>
      </c>
      <c r="E65" s="33">
        <f t="shared" si="3"/>
        <v>0.17045377684809512</v>
      </c>
      <c r="F65" s="34">
        <f t="shared" si="4"/>
        <v>0.17045377684809512</v>
      </c>
      <c r="G65" s="29">
        <v>0</v>
      </c>
      <c r="H65" s="35">
        <f t="shared" si="5"/>
        <v>483.99562060043212</v>
      </c>
      <c r="I65" s="32">
        <f t="shared" si="6"/>
        <v>14836.74134705106</v>
      </c>
      <c r="J65" s="36">
        <f t="shared" si="7"/>
        <v>1363199.6599207253</v>
      </c>
      <c r="K65" s="36">
        <v>135341.8684637039</v>
      </c>
    </row>
    <row r="66" spans="1:11" x14ac:dyDescent="0.2">
      <c r="A66" s="2">
        <v>52</v>
      </c>
      <c r="B66" s="25">
        <f t="shared" si="1"/>
        <v>477.27040483915505</v>
      </c>
      <c r="C66" s="32">
        <f t="shared" si="2"/>
        <v>1377784.3768822351</v>
      </c>
      <c r="D66" s="32">
        <f t="shared" si="8"/>
        <v>14628.774243765743</v>
      </c>
      <c r="E66" s="33">
        <f t="shared" si="3"/>
        <v>0.16791169926378069</v>
      </c>
      <c r="F66" s="34">
        <f t="shared" si="4"/>
        <v>0.16791169926378069</v>
      </c>
      <c r="G66" s="29">
        <v>0</v>
      </c>
      <c r="H66" s="35">
        <f t="shared" si="5"/>
        <v>477.27040483915505</v>
      </c>
      <c r="I66" s="32">
        <f t="shared" si="6"/>
        <v>14629.028635744999</v>
      </c>
      <c r="J66" s="36">
        <f t="shared" si="7"/>
        <v>1377828.6885564702</v>
      </c>
      <c r="K66" s="36">
        <v>137487.55318804586</v>
      </c>
    </row>
    <row r="67" spans="1:11" x14ac:dyDescent="0.2">
      <c r="A67" s="2">
        <v>53</v>
      </c>
      <c r="B67" s="25">
        <f t="shared" si="1"/>
        <v>470.73541711249368</v>
      </c>
      <c r="C67" s="32">
        <f t="shared" si="2"/>
        <v>1392211.3683918528</v>
      </c>
      <c r="D67" s="32">
        <f t="shared" si="8"/>
        <v>14426.991509617772</v>
      </c>
      <c r="E67" s="33">
        <f t="shared" si="3"/>
        <v>0.16544433184799046</v>
      </c>
      <c r="F67" s="34">
        <f t="shared" si="4"/>
        <v>0.16544433184799046</v>
      </c>
      <c r="G67" s="29">
        <v>0</v>
      </c>
      <c r="H67" s="35">
        <f t="shared" si="5"/>
        <v>470.73541711249368</v>
      </c>
      <c r="I67" s="32">
        <f t="shared" si="6"/>
        <v>14427.235073584407</v>
      </c>
      <c r="J67" s="36">
        <f t="shared" si="7"/>
        <v>1392255.9236300546</v>
      </c>
      <c r="K67" s="36">
        <v>139622.53626517925</v>
      </c>
    </row>
    <row r="68" spans="1:11" x14ac:dyDescent="0.2">
      <c r="A68" s="2">
        <v>54</v>
      </c>
      <c r="B68" s="25">
        <f t="shared" si="1"/>
        <v>464.38261792032608</v>
      </c>
      <c r="C68" s="32">
        <f t="shared" si="2"/>
        <v>1406442.2437017453</v>
      </c>
      <c r="D68" s="32">
        <f t="shared" si="8"/>
        <v>14230.875309892464</v>
      </c>
      <c r="E68" s="33">
        <f t="shared" si="3"/>
        <v>0.16304842870857672</v>
      </c>
      <c r="F68" s="34">
        <f t="shared" si="4"/>
        <v>0.16304842870857672</v>
      </c>
      <c r="G68" s="29">
        <v>0</v>
      </c>
      <c r="H68" s="35">
        <f t="shared" si="5"/>
        <v>464.38261792032608</v>
      </c>
      <c r="I68" s="32">
        <f t="shared" si="6"/>
        <v>14231.108654757358</v>
      </c>
      <c r="J68" s="36">
        <f t="shared" si="7"/>
        <v>1406487.0322848118</v>
      </c>
      <c r="K68" s="36">
        <v>141746.87106979219</v>
      </c>
    </row>
    <row r="69" spans="1:11" x14ac:dyDescent="0.2">
      <c r="A69" s="2">
        <v>55</v>
      </c>
      <c r="B69" s="25">
        <f t="shared" si="1"/>
        <v>458.20441671029897</v>
      </c>
      <c r="C69" s="32">
        <f t="shared" si="2"/>
        <v>1420482.4315585294</v>
      </c>
      <c r="D69" s="32">
        <f t="shared" si="8"/>
        <v>14040.18785678409</v>
      </c>
      <c r="E69" s="33">
        <f t="shared" si="3"/>
        <v>0.16072092930236503</v>
      </c>
      <c r="F69" s="34">
        <f t="shared" si="4"/>
        <v>0.16072092930236503</v>
      </c>
      <c r="G69" s="29">
        <v>0</v>
      </c>
      <c r="H69" s="35">
        <f t="shared" si="5"/>
        <v>458.20441671029897</v>
      </c>
      <c r="I69" s="32">
        <f t="shared" si="6"/>
        <v>14040.411549121105</v>
      </c>
      <c r="J69" s="36">
        <f t="shared" si="7"/>
        <v>1420527.443833933</v>
      </c>
      <c r="K69" s="36">
        <v>143860.61071036544</v>
      </c>
    </row>
    <row r="70" spans="1:11" x14ac:dyDescent="0.2">
      <c r="A70" s="2">
        <v>56</v>
      </c>
      <c r="B70" s="25">
        <f t="shared" si="1"/>
        <v>452.19364088097325</v>
      </c>
      <c r="C70" s="32">
        <f t="shared" si="2"/>
        <v>1434337.1361073614</v>
      </c>
      <c r="D70" s="32">
        <f t="shared" si="8"/>
        <v>13854.704548832029</v>
      </c>
      <c r="E70" s="33">
        <f t="shared" si="3"/>
        <v>0.15845894539122152</v>
      </c>
      <c r="F70" s="34">
        <f t="shared" si="4"/>
        <v>0.15845894539122152</v>
      </c>
      <c r="G70" s="29">
        <v>0</v>
      </c>
      <c r="H70" s="35">
        <f t="shared" si="5"/>
        <v>452.19364088097325</v>
      </c>
      <c r="I70" s="32">
        <f t="shared" si="6"/>
        <v>13854.919116373505</v>
      </c>
      <c r="J70" s="36">
        <f t="shared" si="7"/>
        <v>1434382.3629503064</v>
      </c>
      <c r="K70" s="36">
        <v>145963.80803050005</v>
      </c>
    </row>
    <row r="71" spans="1:11" x14ac:dyDescent="0.2">
      <c r="A71" s="2">
        <v>57</v>
      </c>
      <c r="B71" s="25">
        <f t="shared" si="1"/>
        <v>446.34350732298839</v>
      </c>
      <c r="C71" s="32">
        <f t="shared" si="2"/>
        <v>1448011.3491740779</v>
      </c>
      <c r="D71" s="32">
        <f t="shared" si="8"/>
        <v>13674.213066716446</v>
      </c>
      <c r="E71" s="33">
        <f t="shared" si="3"/>
        <v>0.1562597490844897</v>
      </c>
      <c r="F71" s="34">
        <f t="shared" si="4"/>
        <v>0.1562597490844897</v>
      </c>
      <c r="G71" s="29">
        <v>0</v>
      </c>
      <c r="H71" s="35">
        <f t="shared" si="5"/>
        <v>446.34350732298839</v>
      </c>
      <c r="I71" s="32">
        <f t="shared" si="6"/>
        <v>13674.419001521774</v>
      </c>
      <c r="J71" s="36">
        <f t="shared" si="7"/>
        <v>1448056.7819518282</v>
      </c>
      <c r="K71" s="36">
        <v>148056.51561023857</v>
      </c>
    </row>
    <row r="72" spans="1:11" x14ac:dyDescent="0.2">
      <c r="A72" s="2">
        <v>58</v>
      </c>
      <c r="B72" s="25">
        <f t="shared" si="1"/>
        <v>440.64759625874331</v>
      </c>
      <c r="C72" s="32">
        <f t="shared" si="2"/>
        <v>1461509.8617167065</v>
      </c>
      <c r="D72" s="32">
        <f t="shared" si="8"/>
        <v>13498.512542628683</v>
      </c>
      <c r="E72" s="33">
        <f t="shared" si="3"/>
        <v>0.15412076186348544</v>
      </c>
      <c r="F72" s="34">
        <f t="shared" si="4"/>
        <v>0.15412076186348544</v>
      </c>
      <c r="G72" s="29">
        <v>0</v>
      </c>
      <c r="H72" s="35">
        <f t="shared" si="5"/>
        <v>440.64759625874331</v>
      </c>
      <c r="I72" s="32">
        <f t="shared" si="6"/>
        <v>13498.710303925738</v>
      </c>
      <c r="J72" s="36">
        <f t="shared" si="7"/>
        <v>1461555.4922557538</v>
      </c>
      <c r="K72" s="36">
        <v>150138.78576737951</v>
      </c>
    </row>
    <row r="73" spans="1:11" x14ac:dyDescent="0.2">
      <c r="A73" s="2">
        <v>59</v>
      </c>
      <c r="B73" s="25">
        <f t="shared" si="1"/>
        <v>435.09982716659408</v>
      </c>
      <c r="C73" s="32">
        <f t="shared" si="2"/>
        <v>1474837.2745129247</v>
      </c>
      <c r="D73" s="32">
        <f t="shared" si="8"/>
        <v>13327.412796218181</v>
      </c>
      <c r="E73" s="33">
        <f t="shared" si="3"/>
        <v>0.15203954449548518</v>
      </c>
      <c r="F73" s="34">
        <f t="shared" si="4"/>
        <v>0.15203954449548518</v>
      </c>
      <c r="G73" s="29">
        <v>0</v>
      </c>
      <c r="H73" s="35">
        <f t="shared" si="5"/>
        <v>435.09982716659408</v>
      </c>
      <c r="I73" s="32">
        <f t="shared" si="6"/>
        <v>13327.602813014715</v>
      </c>
      <c r="J73" s="36">
        <f t="shared" si="7"/>
        <v>1474883.0950687686</v>
      </c>
      <c r="K73" s="36">
        <v>152210.67055878523</v>
      </c>
    </row>
    <row r="74" spans="1:11" x14ac:dyDescent="0.2">
      <c r="A74" s="2">
        <v>60</v>
      </c>
      <c r="B74" s="25">
        <f t="shared" si="1"/>
        <v>429.69443659807331</v>
      </c>
      <c r="C74" s="32">
        <f t="shared" si="2"/>
        <v>1487998.0081439957</v>
      </c>
      <c r="D74" s="32">
        <f t="shared" si="8"/>
        <v>13160.733631070936</v>
      </c>
      <c r="E74" s="33">
        <f t="shared" si="3"/>
        <v>0.15001378775391833</v>
      </c>
      <c r="F74" s="34">
        <f t="shared" si="4"/>
        <v>0.15001378775391833</v>
      </c>
      <c r="G74" s="29">
        <v>0</v>
      </c>
      <c r="H74" s="35">
        <f t="shared" si="5"/>
        <v>429.69443659807331</v>
      </c>
      <c r="I74" s="32">
        <f t="shared" si="6"/>
        <v>13160.916304512439</v>
      </c>
      <c r="J74" s="36">
        <f t="shared" si="7"/>
        <v>1488044.011373281</v>
      </c>
      <c r="K74" s="36">
        <v>154272.2217816835</v>
      </c>
    </row>
    <row r="75" spans="1:11" x14ac:dyDescent="0.2">
      <c r="A75" s="2">
        <v>61</v>
      </c>
      <c r="B75" s="25">
        <f t="shared" si="1"/>
        <v>424.42595771649007</v>
      </c>
      <c r="C75" s="32">
        <f t="shared" si="2"/>
        <v>1500996.3123301219</v>
      </c>
      <c r="D75" s="32">
        <f t="shared" si="8"/>
        <v>12998.304186126217</v>
      </c>
      <c r="E75" s="33">
        <f t="shared" si="3"/>
        <v>0.14804130387086012</v>
      </c>
      <c r="F75" s="34">
        <f t="shared" si="4"/>
        <v>0.14804130387086012</v>
      </c>
      <c r="G75" s="29">
        <v>0</v>
      </c>
      <c r="H75" s="35">
        <f t="shared" si="5"/>
        <v>424.42595771649007</v>
      </c>
      <c r="I75" s="32">
        <f t="shared" si="6"/>
        <v>12998.47989164496</v>
      </c>
      <c r="J75" s="36">
        <f t="shared" si="7"/>
        <v>1501042.491264926</v>
      </c>
      <c r="K75" s="36">
        <v>156323.49097496216</v>
      </c>
    </row>
    <row r="76" spans="1:11" x14ac:dyDescent="0.2">
      <c r="A76" s="2">
        <v>62</v>
      </c>
      <c r="B76" s="25">
        <f t="shared" si="1"/>
        <v>419.28920140285197</v>
      </c>
      <c r="C76" s="32">
        <f t="shared" si="2"/>
        <v>1513836.2746672446</v>
      </c>
      <c r="D76" s="32">
        <f t="shared" si="8"/>
        <v>12839.962337122764</v>
      </c>
      <c r="E76" s="33">
        <f t="shared" si="3"/>
        <v>0.14612001865508778</v>
      </c>
      <c r="F76" s="34">
        <f t="shared" si="4"/>
        <v>0.14612001865508778</v>
      </c>
      <c r="G76" s="29">
        <v>0</v>
      </c>
      <c r="H76" s="35">
        <f t="shared" si="5"/>
        <v>419.28920140285197</v>
      </c>
      <c r="I76" s="32">
        <f t="shared" si="6"/>
        <v>12840.131426379265</v>
      </c>
      <c r="J76" s="36">
        <f t="shared" si="7"/>
        <v>1513882.6226913054</v>
      </c>
      <c r="K76" s="36">
        <v>158364.52942045793</v>
      </c>
    </row>
    <row r="77" spans="1:11" x14ac:dyDescent="0.2">
      <c r="A77" s="2">
        <v>63</v>
      </c>
      <c r="B77" s="25">
        <f t="shared" si="1"/>
        <v>414.27923879062462</v>
      </c>
      <c r="C77" s="32">
        <f t="shared" si="2"/>
        <v>1526521.8288107805</v>
      </c>
      <c r="D77" s="32">
        <f t="shared" si="8"/>
        <v>12685.554143535905</v>
      </c>
      <c r="E77" s="33">
        <f t="shared" si="3"/>
        <v>0.144247964216037</v>
      </c>
      <c r="F77" s="34">
        <f t="shared" si="4"/>
        <v>0.144247964216037</v>
      </c>
      <c r="G77" s="29">
        <v>0</v>
      </c>
      <c r="H77" s="35">
        <f t="shared" si="5"/>
        <v>414.27923879062462</v>
      </c>
      <c r="I77" s="32">
        <f t="shared" si="6"/>
        <v>12685.716946240274</v>
      </c>
      <c r="J77" s="36">
        <f t="shared" si="7"/>
        <v>1526568.3396375456</v>
      </c>
      <c r="K77" s="36">
        <v>160395.38814423827</v>
      </c>
    </row>
    <row r="78" spans="1:11" x14ac:dyDescent="0.2">
      <c r="A78" s="2">
        <v>64</v>
      </c>
      <c r="B78" s="25">
        <f t="shared" si="1"/>
        <v>409.39138510466222</v>
      </c>
      <c r="C78" s="32">
        <f t="shared" si="2"/>
        <v>1539056.7621479926</v>
      </c>
      <c r="D78" s="32">
        <f t="shared" si="8"/>
        <v>12534.933337212075</v>
      </c>
      <c r="E78" s="33">
        <f t="shared" si="3"/>
        <v>0.1424232722401344</v>
      </c>
      <c r="F78" s="34">
        <f t="shared" si="4"/>
        <v>0.1424232722401344</v>
      </c>
      <c r="G78" s="29">
        <v>0</v>
      </c>
      <c r="H78" s="35">
        <f t="shared" si="5"/>
        <v>409.39138510466222</v>
      </c>
      <c r="I78" s="32">
        <f t="shared" si="6"/>
        <v>12535.090162706412</v>
      </c>
      <c r="J78" s="36">
        <f t="shared" si="7"/>
        <v>1539103.429800252</v>
      </c>
      <c r="K78" s="36">
        <v>162416.11791787707</v>
      </c>
    </row>
    <row r="79" spans="1:11" x14ac:dyDescent="0.2">
      <c r="A79" s="2">
        <v>65</v>
      </c>
      <c r="B79" s="25">
        <f t="shared" si="1"/>
        <v>404.62118469194127</v>
      </c>
      <c r="C79" s="32">
        <f t="shared" si="2"/>
        <v>1551444.7229967774</v>
      </c>
      <c r="D79" s="32">
        <f t="shared" si="8"/>
        <v>12387.960848784773</v>
      </c>
      <c r="E79" s="33">
        <f t="shared" si="3"/>
        <v>0.14064416777098662</v>
      </c>
      <c r="F79" s="34">
        <f t="shared" si="4"/>
        <v>0.14064416777098662</v>
      </c>
      <c r="G79" s="29">
        <v>0</v>
      </c>
      <c r="H79" s="35">
        <f t="shared" si="5"/>
        <v>404.62118469194127</v>
      </c>
      <c r="I79" s="32">
        <f t="shared" si="6"/>
        <v>12388.111987575423</v>
      </c>
      <c r="J79" s="36">
        <f t="shared" si="7"/>
        <v>1551491.5417878274</v>
      </c>
      <c r="K79" s="36">
        <v>164426.76925972386</v>
      </c>
    </row>
    <row r="80" spans="1:11" x14ac:dyDescent="0.2">
      <c r="A80" s="2">
        <v>66</v>
      </c>
      <c r="B80" s="25">
        <f t="shared" ref="B80:B143" si="9">$C$4*(1+($C$6*($C$5/12)*A80))^(-1/$C$6)</f>
        <v>399.96439714266319</v>
      </c>
      <c r="C80" s="32">
        <f t="shared" ref="C80:C143" si="10">(($C$4^$C$6)/((1-$C$6)*($C$5/12)))*(($C$4^(1-$C$6))-(B80^(1-$C$6)))*30.4375</f>
        <v>1563689.2273657243</v>
      </c>
      <c r="D80" s="32">
        <f t="shared" si="8"/>
        <v>12244.504368946888</v>
      </c>
      <c r="E80" s="33">
        <f t="shared" ref="E80:E143" si="11">-LN(B80/B79)*12</f>
        <v>0.13890896345011827</v>
      </c>
      <c r="F80" s="34">
        <f t="shared" ref="F80:F143" si="12">IF(E80&gt;0.1,E80,0.1)</f>
        <v>0.13890896345011827</v>
      </c>
      <c r="G80" s="29">
        <v>0</v>
      </c>
      <c r="H80" s="35">
        <f t="shared" ref="H80:H143" si="13">H79*EXP(-F80/12)</f>
        <v>399.96439714266319</v>
      </c>
      <c r="I80" s="32">
        <f t="shared" ref="I80:I143" si="14">IF(G80=0,((H79-H80)/(F80/12)*30.4375),D80)</f>
        <v>12244.650094049566</v>
      </c>
      <c r="J80" s="36">
        <f t="shared" ref="J80:J143" si="15">I80+J79</f>
        <v>1563736.1918818769</v>
      </c>
      <c r="K80" s="36">
        <v>166427.39243616696</v>
      </c>
    </row>
    <row r="81" spans="1:11" x14ac:dyDescent="0.2">
      <c r="A81" s="2">
        <v>67</v>
      </c>
      <c r="B81" s="25">
        <f t="shared" si="9"/>
        <v>395.4169844100532</v>
      </c>
      <c r="C81" s="32">
        <f t="shared" si="10"/>
        <v>1575793.6653071395</v>
      </c>
      <c r="D81" s="32">
        <f t="shared" ref="D81:D144" si="16">C81-C80</f>
        <v>12104.437941415235</v>
      </c>
      <c r="E81" s="33">
        <f t="shared" si="11"/>
        <v>0.13721605417884897</v>
      </c>
      <c r="F81" s="34">
        <f t="shared" si="12"/>
        <v>0.13721605417884897</v>
      </c>
      <c r="G81" s="29">
        <v>0</v>
      </c>
      <c r="H81" s="35">
        <f t="shared" si="13"/>
        <v>395.4169844100532</v>
      </c>
      <c r="I81" s="32">
        <f t="shared" si="14"/>
        <v>12104.578509602861</v>
      </c>
      <c r="J81" s="36">
        <f t="shared" si="15"/>
        <v>1575840.7703914798</v>
      </c>
      <c r="K81" s="36">
        <v>168418.03746288994</v>
      </c>
    </row>
    <row r="82" spans="1:11" x14ac:dyDescent="0.2">
      <c r="A82" s="2">
        <v>68</v>
      </c>
      <c r="B82" s="25">
        <f t="shared" si="9"/>
        <v>390.97509884589726</v>
      </c>
      <c r="C82" s="32">
        <f t="shared" si="10"/>
        <v>1587761.3068921501</v>
      </c>
      <c r="D82" s="32">
        <f t="shared" si="16"/>
        <v>11967.64158501057</v>
      </c>
      <c r="E82" s="33">
        <f t="shared" si="11"/>
        <v>0.13556391216575908</v>
      </c>
      <c r="F82" s="34">
        <f t="shared" si="12"/>
        <v>0.13556391216575908</v>
      </c>
      <c r="G82" s="29">
        <v>0</v>
      </c>
      <c r="H82" s="35">
        <f t="shared" si="13"/>
        <v>390.97509884589726</v>
      </c>
      <c r="I82" s="32">
        <f t="shared" si="14"/>
        <v>11967.777237973105</v>
      </c>
      <c r="J82" s="36">
        <f t="shared" si="15"/>
        <v>1587808.547629453</v>
      </c>
      <c r="K82" s="36">
        <v>170398.75410612216</v>
      </c>
    </row>
    <row r="83" spans="1:11" x14ac:dyDescent="0.2">
      <c r="A83" s="2">
        <v>69</v>
      </c>
      <c r="B83" s="25">
        <f t="shared" si="9"/>
        <v>386.63507207664338</v>
      </c>
      <c r="C83" s="32">
        <f t="shared" si="10"/>
        <v>1599595.307834638</v>
      </c>
      <c r="D83" s="32">
        <f t="shared" si="16"/>
        <v>11834.000942487968</v>
      </c>
      <c r="E83" s="33">
        <f t="shared" si="11"/>
        <v>0.1339510823278291</v>
      </c>
      <c r="F83" s="34">
        <f t="shared" si="12"/>
        <v>0.1339510823278291</v>
      </c>
      <c r="G83" s="29">
        <v>0</v>
      </c>
      <c r="H83" s="35">
        <f t="shared" si="13"/>
        <v>386.63507207664338</v>
      </c>
      <c r="I83" s="32">
        <f t="shared" si="14"/>
        <v>11834.131907873709</v>
      </c>
      <c r="J83" s="36">
        <f t="shared" si="15"/>
        <v>1599642.6795373268</v>
      </c>
      <c r="K83" s="36">
        <v>172369.59188388279</v>
      </c>
    </row>
    <row r="84" spans="1:11" x14ac:dyDescent="0.2">
      <c r="A84" s="2">
        <v>70</v>
      </c>
      <c r="B84" s="25">
        <f t="shared" si="9"/>
        <v>382.39340465187809</v>
      </c>
      <c r="C84" s="32">
        <f t="shared" si="10"/>
        <v>1611298.7147884886</v>
      </c>
      <c r="D84" s="32">
        <f t="shared" si="16"/>
        <v>11703.406953850528</v>
      </c>
      <c r="E84" s="33">
        <f t="shared" si="11"/>
        <v>0.13237617801593923</v>
      </c>
      <c r="F84" s="34">
        <f t="shared" si="12"/>
        <v>0.13237617801593923</v>
      </c>
      <c r="G84" s="29">
        <v>0</v>
      </c>
      <c r="H84" s="35">
        <f t="shared" si="13"/>
        <v>382.39340465187809</v>
      </c>
      <c r="I84" s="32">
        <f t="shared" si="14"/>
        <v>11703.533446244226</v>
      </c>
      <c r="J84" s="36">
        <f t="shared" si="15"/>
        <v>1611346.212983571</v>
      </c>
      <c r="K84" s="36">
        <v>174330.60006721903</v>
      </c>
    </row>
    <row r="85" spans="1:11" x14ac:dyDescent="0.2">
      <c r="A85" s="2">
        <v>71</v>
      </c>
      <c r="B85" s="25">
        <f t="shared" si="9"/>
        <v>378.24675640324193</v>
      </c>
      <c r="C85" s="32">
        <f t="shared" si="10"/>
        <v>1622874.4703407411</v>
      </c>
      <c r="D85" s="32">
        <f t="shared" si="16"/>
        <v>11575.755552252522</v>
      </c>
      <c r="E85" s="33">
        <f t="shared" si="11"/>
        <v>0.13083787703842217</v>
      </c>
      <c r="F85" s="34">
        <f t="shared" si="12"/>
        <v>0.13083787703842217</v>
      </c>
      <c r="G85" s="29">
        <v>0</v>
      </c>
      <c r="H85" s="35">
        <f t="shared" si="13"/>
        <v>378.24675640324193</v>
      </c>
      <c r="I85" s="32">
        <f t="shared" si="14"/>
        <v>11575.877774060678</v>
      </c>
      <c r="J85" s="36">
        <f t="shared" si="15"/>
        <v>1622922.0907576317</v>
      </c>
      <c r="K85" s="36">
        <v>176281.82768143757</v>
      </c>
    </row>
    <row r="86" spans="1:11" x14ac:dyDescent="0.2">
      <c r="A86" s="2">
        <v>72</v>
      </c>
      <c r="B86" s="25">
        <f t="shared" si="9"/>
        <v>374.19193745746423</v>
      </c>
      <c r="C86" s="32">
        <f t="shared" si="10"/>
        <v>1634325.4177213677</v>
      </c>
      <c r="D86" s="32">
        <f t="shared" si="16"/>
        <v>11450.947380626574</v>
      </c>
      <c r="E86" s="33">
        <f t="shared" si="11"/>
        <v>0.12933491795875462</v>
      </c>
      <c r="F86" s="34">
        <f t="shared" si="12"/>
        <v>0.12933491795875462</v>
      </c>
      <c r="G86" s="29">
        <v>0</v>
      </c>
      <c r="H86" s="35">
        <f t="shared" si="13"/>
        <v>374.19193745746423</v>
      </c>
      <c r="I86" s="32">
        <f t="shared" si="14"/>
        <v>11451.065522905481</v>
      </c>
      <c r="J86" s="36">
        <f t="shared" si="15"/>
        <v>1634373.1562805371</v>
      </c>
      <c r="K86" s="36">
        <v>178223.32350733041</v>
      </c>
    </row>
    <row r="87" spans="1:11" x14ac:dyDescent="0.2">
      <c r="A87" s="2">
        <v>73</v>
      </c>
      <c r="B87" s="25">
        <f t="shared" si="9"/>
        <v>370.22589985225153</v>
      </c>
      <c r="C87" s="32">
        <f t="shared" si="10"/>
        <v>1645654.3052488263</v>
      </c>
      <c r="D87" s="32">
        <f t="shared" si="16"/>
        <v>11328.887527458603</v>
      </c>
      <c r="E87" s="33">
        <f t="shared" si="11"/>
        <v>0.12786609664545581</v>
      </c>
      <c r="F87" s="34">
        <f t="shared" si="12"/>
        <v>0.12786609664545581</v>
      </c>
      <c r="G87" s="29">
        <v>0</v>
      </c>
      <c r="H87" s="35">
        <f t="shared" si="13"/>
        <v>370.22589985225153</v>
      </c>
      <c r="I87" s="32">
        <f t="shared" si="14"/>
        <v>11329.001770661478</v>
      </c>
      <c r="J87" s="36">
        <f t="shared" si="15"/>
        <v>1645702.1580511986</v>
      </c>
      <c r="K87" s="36">
        <v>180155.13608239428</v>
      </c>
    </row>
    <row r="88" spans="1:11" x14ac:dyDescent="0.2">
      <c r="A88" s="2">
        <v>74</v>
      </c>
      <c r="B88" s="25">
        <f t="shared" si="9"/>
        <v>366.34572970830402</v>
      </c>
      <c r="C88" s="32">
        <f t="shared" si="10"/>
        <v>1656863.7905289708</v>
      </c>
      <c r="D88" s="32">
        <f t="shared" si="16"/>
        <v>11209.485280144494</v>
      </c>
      <c r="E88" s="33">
        <f t="shared" si="11"/>
        <v>0.12643026305456237</v>
      </c>
      <c r="F88" s="34">
        <f t="shared" si="12"/>
        <v>0.12643026305456237</v>
      </c>
      <c r="G88" s="29">
        <v>0</v>
      </c>
      <c r="H88" s="35">
        <f t="shared" si="13"/>
        <v>366.34572970830402</v>
      </c>
      <c r="I88" s="32">
        <f t="shared" si="14"/>
        <v>11209.595794839133</v>
      </c>
      <c r="J88" s="36">
        <f t="shared" si="15"/>
        <v>1656911.7538460377</v>
      </c>
      <c r="K88" s="36">
        <v>182077.31370204414</v>
      </c>
    </row>
    <row r="89" spans="1:11" x14ac:dyDescent="0.2">
      <c r="A89" s="2">
        <v>75</v>
      </c>
      <c r="B89" s="25">
        <f t="shared" si="9"/>
        <v>362.54863991483921</v>
      </c>
      <c r="C89" s="32">
        <f t="shared" si="10"/>
        <v>1667956.4444236627</v>
      </c>
      <c r="D89" s="32">
        <f t="shared" si="16"/>
        <v>11092.653894691961</v>
      </c>
      <c r="E89" s="33">
        <f t="shared" si="11"/>
        <v>0.12502631822636834</v>
      </c>
      <c r="F89" s="34">
        <f t="shared" si="12"/>
        <v>0.12502631822636834</v>
      </c>
      <c r="G89" s="29">
        <v>0</v>
      </c>
      <c r="H89" s="35">
        <f t="shared" si="13"/>
        <v>362.54863991483921</v>
      </c>
      <c r="I89" s="32">
        <f t="shared" si="14"/>
        <v>11092.760842177011</v>
      </c>
      <c r="J89" s="36">
        <f t="shared" si="15"/>
        <v>1668004.5146882148</v>
      </c>
      <c r="K89" s="36">
        <v>183989.90442082065</v>
      </c>
    </row>
    <row r="90" spans="1:11" x14ac:dyDescent="0.2">
      <c r="A90" s="2">
        <v>76</v>
      </c>
      <c r="B90" s="25">
        <f t="shared" si="9"/>
        <v>358.83196328969171</v>
      </c>
      <c r="C90" s="32">
        <f t="shared" si="10"/>
        <v>1678934.7548040114</v>
      </c>
      <c r="D90" s="32">
        <f t="shared" si="16"/>
        <v>10978.310380348703</v>
      </c>
      <c r="E90" s="33">
        <f t="shared" si="11"/>
        <v>0.12365321148017389</v>
      </c>
      <c r="F90" s="34">
        <f t="shared" si="12"/>
        <v>0.12365321148017389</v>
      </c>
      <c r="G90" s="29">
        <v>0</v>
      </c>
      <c r="H90" s="35">
        <f t="shared" si="13"/>
        <v>358.83196328969171</v>
      </c>
      <c r="I90" s="32">
        <f t="shared" si="14"/>
        <v>10978.413913275381</v>
      </c>
      <c r="J90" s="36">
        <f t="shared" si="15"/>
        <v>1678982.9286014901</v>
      </c>
      <c r="K90" s="36">
        <v>185892.95605359139</v>
      </c>
    </row>
    <row r="91" spans="1:11" x14ac:dyDescent="0.2">
      <c r="A91" s="2">
        <v>77</v>
      </c>
      <c r="B91" s="25">
        <f t="shared" si="9"/>
        <v>355.19314617840388</v>
      </c>
      <c r="C91" s="32">
        <f t="shared" si="10"/>
        <v>1689801.1301022239</v>
      </c>
      <c r="D91" s="32">
        <f t="shared" si="16"/>
        <v>10866.375298212515</v>
      </c>
      <c r="E91" s="33">
        <f t="shared" si="11"/>
        <v>0.12230993779180029</v>
      </c>
      <c r="F91" s="34">
        <f t="shared" si="12"/>
        <v>0.12230993779180029</v>
      </c>
      <c r="G91" s="29">
        <v>0</v>
      </c>
      <c r="H91" s="35">
        <f t="shared" si="13"/>
        <v>355.19314617840388</v>
      </c>
      <c r="I91" s="32">
        <f t="shared" si="14"/>
        <v>10866.475561129619</v>
      </c>
      <c r="J91" s="36">
        <f t="shared" si="15"/>
        <v>1689849.4041626197</v>
      </c>
      <c r="K91" s="36">
        <v>187786.51617674629</v>
      </c>
    </row>
    <row r="92" spans="1:11" x14ac:dyDescent="0.2">
      <c r="A92" s="2">
        <v>78</v>
      </c>
      <c r="B92" s="25">
        <f t="shared" si="9"/>
        <v>351.62974245973652</v>
      </c>
      <c r="C92" s="32">
        <f t="shared" si="10"/>
        <v>1700557.9026748836</v>
      </c>
      <c r="D92" s="32">
        <f t="shared" si="16"/>
        <v>10756.772572659655</v>
      </c>
      <c r="E92" s="33">
        <f t="shared" si="11"/>
        <v>0.12099553534032201</v>
      </c>
      <c r="F92" s="34">
        <f t="shared" si="12"/>
        <v>0.12099553534032201</v>
      </c>
      <c r="G92" s="29">
        <v>0</v>
      </c>
      <c r="H92" s="35">
        <f t="shared" si="13"/>
        <v>351.62974245973652</v>
      </c>
      <c r="I92" s="32">
        <f t="shared" si="14"/>
        <v>10756.869702526243</v>
      </c>
      <c r="J92" s="36">
        <f t="shared" si="15"/>
        <v>1700606.2738651459</v>
      </c>
      <c r="K92" s="36">
        <v>189670.63212938703</v>
      </c>
    </row>
    <row r="93" spans="1:11" x14ac:dyDescent="0.2">
      <c r="A93" s="2">
        <v>79</v>
      </c>
      <c r="B93" s="25">
        <f t="shared" si="9"/>
        <v>348.13940792777174</v>
      </c>
      <c r="C93" s="32">
        <f t="shared" si="10"/>
        <v>1711207.3319895784</v>
      </c>
      <c r="D93" s="32">
        <f t="shared" si="16"/>
        <v>10649.429314694833</v>
      </c>
      <c r="E93" s="33">
        <f t="shared" si="11"/>
        <v>0.11970908321118059</v>
      </c>
      <c r="F93" s="34">
        <f t="shared" si="12"/>
        <v>0.11970908321118059</v>
      </c>
      <c r="G93" s="29">
        <v>0</v>
      </c>
      <c r="H93" s="35">
        <f t="shared" si="13"/>
        <v>348.13940792777174</v>
      </c>
      <c r="I93" s="32">
        <f t="shared" si="14"/>
        <v>10649.523441351248</v>
      </c>
      <c r="J93" s="36">
        <f t="shared" si="15"/>
        <v>1711255.7973064971</v>
      </c>
      <c r="K93" s="36">
        <v>191545.35101451058</v>
      </c>
    </row>
    <row r="94" spans="1:11" x14ac:dyDescent="0.2">
      <c r="A94" s="2">
        <v>80</v>
      </c>
      <c r="B94" s="25">
        <f t="shared" si="9"/>
        <v>344.71989502325169</v>
      </c>
      <c r="C94" s="32">
        <f t="shared" si="10"/>
        <v>1721751.6076459126</v>
      </c>
      <c r="D94" s="32">
        <f t="shared" si="16"/>
        <v>10544.275656334125</v>
      </c>
      <c r="E94" s="33">
        <f t="shared" si="11"/>
        <v>0.11844969924437326</v>
      </c>
      <c r="F94" s="34">
        <f t="shared" si="12"/>
        <v>0.11844969924437326</v>
      </c>
      <c r="G94" s="29">
        <v>0</v>
      </c>
      <c r="H94" s="35">
        <f t="shared" si="13"/>
        <v>344.71989502325169</v>
      </c>
      <c r="I94" s="32">
        <f t="shared" si="14"/>
        <v>10544.366902943215</v>
      </c>
      <c r="J94" s="36">
        <f t="shared" si="15"/>
        <v>1721800.1642094404</v>
      </c>
      <c r="K94" s="36">
        <v>193410.71970018672</v>
      </c>
    </row>
    <row r="95" spans="1:11" x14ac:dyDescent="0.2">
      <c r="A95" s="2">
        <v>81</v>
      </c>
      <c r="B95" s="25">
        <f t="shared" si="9"/>
        <v>341.36904788904991</v>
      </c>
      <c r="C95" s="32">
        <f t="shared" si="10"/>
        <v>1732192.8522411485</v>
      </c>
      <c r="D95" s="32">
        <f t="shared" si="16"/>
        <v>10441.244595235912</v>
      </c>
      <c r="E95" s="33">
        <f t="shared" si="11"/>
        <v>0.11721653801707367</v>
      </c>
      <c r="F95" s="34">
        <f t="shared" si="12"/>
        <v>0.11721653801707367</v>
      </c>
      <c r="G95" s="29">
        <v>0</v>
      </c>
      <c r="H95" s="35">
        <f t="shared" si="13"/>
        <v>341.36904788904991</v>
      </c>
      <c r="I95" s="32">
        <f t="shared" si="14"/>
        <v>10441.333078690059</v>
      </c>
      <c r="J95" s="36">
        <f t="shared" si="15"/>
        <v>1732241.4972881305</v>
      </c>
      <c r="K95" s="36">
        <v>195266.78482072972</v>
      </c>
    </row>
    <row r="96" spans="1:11" x14ac:dyDescent="0.2">
      <c r="A96" s="2">
        <v>82</v>
      </c>
      <c r="B96" s="25">
        <f t="shared" si="9"/>
        <v>338.08479772671774</v>
      </c>
      <c r="C96" s="32">
        <f t="shared" si="10"/>
        <v>1742533.124089981</v>
      </c>
      <c r="D96" s="32">
        <f t="shared" si="16"/>
        <v>10340.27184883249</v>
      </c>
      <c r="E96" s="33">
        <f t="shared" si="11"/>
        <v>0.11600878895086483</v>
      </c>
      <c r="F96" s="34">
        <f t="shared" si="12"/>
        <v>0.11600878895086483</v>
      </c>
      <c r="G96" s="29">
        <v>0</v>
      </c>
      <c r="H96" s="35">
        <f t="shared" si="13"/>
        <v>338.08479772671774</v>
      </c>
      <c r="I96" s="32">
        <f t="shared" si="14"/>
        <v>10340.357680140087</v>
      </c>
      <c r="J96" s="36">
        <f t="shared" si="15"/>
        <v>1742581.8549682705</v>
      </c>
      <c r="K96" s="36">
        <v>197113.59277786428</v>
      </c>
    </row>
    <row r="97" spans="1:11" x14ac:dyDescent="0.2">
      <c r="A97" s="2">
        <v>83</v>
      </c>
      <c r="B97" s="25">
        <f t="shared" si="9"/>
        <v>334.86515843289948</v>
      </c>
      <c r="C97" s="32">
        <f t="shared" si="10"/>
        <v>1752774.4198072958</v>
      </c>
      <c r="D97" s="32">
        <f t="shared" si="16"/>
        <v>10241.295717314817</v>
      </c>
      <c r="E97" s="33">
        <f t="shared" si="11"/>
        <v>0.11482567453496278</v>
      </c>
      <c r="F97" s="34">
        <f t="shared" si="12"/>
        <v>0.11482567453496278</v>
      </c>
      <c r="G97" s="29">
        <v>0</v>
      </c>
      <c r="H97" s="35">
        <f t="shared" si="13"/>
        <v>334.86515843289948</v>
      </c>
      <c r="I97" s="32">
        <f t="shared" si="14"/>
        <v>10241.379001950061</v>
      </c>
      <c r="J97" s="36">
        <f t="shared" si="15"/>
        <v>1752823.2339702207</v>
      </c>
      <c r="K97" s="36">
        <v>198951.18974188552</v>
      </c>
    </row>
    <row r="98" spans="1:11" x14ac:dyDescent="0.2">
      <c r="A98" s="2">
        <v>84</v>
      </c>
      <c r="B98" s="25">
        <f t="shared" si="9"/>
        <v>331.7082224961095</v>
      </c>
      <c r="C98" s="32">
        <f t="shared" si="10"/>
        <v>1762918.6767621285</v>
      </c>
      <c r="D98" s="32">
        <f t="shared" si="16"/>
        <v>10144.256954832701</v>
      </c>
      <c r="E98" s="33">
        <f t="shared" si="11"/>
        <v>0.11366644865690398</v>
      </c>
      <c r="F98" s="34">
        <f t="shared" si="12"/>
        <v>0.11366644865690398</v>
      </c>
      <c r="G98" s="29">
        <v>0</v>
      </c>
      <c r="H98" s="35">
        <f t="shared" si="13"/>
        <v>331.7082224961095</v>
      </c>
      <c r="I98" s="32">
        <f t="shared" si="14"/>
        <v>10144.33779305467</v>
      </c>
      <c r="J98" s="36">
        <f t="shared" si="15"/>
        <v>1762967.5717632754</v>
      </c>
      <c r="K98" s="36">
        <v>200779.62165281322</v>
      </c>
    </row>
    <row r="99" spans="1:11" x14ac:dyDescent="0.2">
      <c r="A99" s="2">
        <v>85</v>
      </c>
      <c r="B99" s="25">
        <f t="shared" si="9"/>
        <v>328.61215713589792</v>
      </c>
      <c r="C99" s="32">
        <f t="shared" si="10"/>
        <v>1772967.7754104342</v>
      </c>
      <c r="D99" s="32">
        <f t="shared" si="16"/>
        <v>10049.09864830575</v>
      </c>
      <c r="E99" s="33">
        <f t="shared" si="11"/>
        <v>0.1125303950334639</v>
      </c>
      <c r="F99" s="34">
        <f t="shared" si="12"/>
        <v>0.1125303950334639</v>
      </c>
      <c r="G99" s="29">
        <v>0</v>
      </c>
      <c r="H99" s="35">
        <f t="shared" si="13"/>
        <v>328.61215713589792</v>
      </c>
      <c r="I99" s="32">
        <f t="shared" si="14"/>
        <v>10049.177135484115</v>
      </c>
      <c r="J99" s="36">
        <f t="shared" si="15"/>
        <v>1773016.7488987595</v>
      </c>
      <c r="K99" s="36">
        <v>202598.93422154043</v>
      </c>
    </row>
    <row r="100" spans="1:11" x14ac:dyDescent="0.2">
      <c r="A100" s="2">
        <v>86</v>
      </c>
      <c r="B100" s="25">
        <f t="shared" si="9"/>
        <v>325.57520066784048</v>
      </c>
      <c r="C100" s="32">
        <f t="shared" si="10"/>
        <v>1782923.541513866</v>
      </c>
      <c r="D100" s="32">
        <f t="shared" si="16"/>
        <v>9955.7661034318153</v>
      </c>
      <c r="E100" s="33">
        <f t="shared" si="11"/>
        <v>0.11141682573470391</v>
      </c>
      <c r="F100" s="34">
        <f t="shared" si="12"/>
        <v>0.11141682573470391</v>
      </c>
      <c r="G100" s="29">
        <v>0</v>
      </c>
      <c r="H100" s="35">
        <f t="shared" si="13"/>
        <v>325.57520066784048</v>
      </c>
      <c r="I100" s="32">
        <f t="shared" si="14"/>
        <v>9955.8423303067884</v>
      </c>
      <c r="J100" s="36">
        <f t="shared" si="15"/>
        <v>1782972.5912290663</v>
      </c>
      <c r="K100" s="36">
        <v>204409.17293097606</v>
      </c>
    </row>
    <row r="101" spans="1:11" x14ac:dyDescent="0.2">
      <c r="A101" s="2">
        <v>87</v>
      </c>
      <c r="B101" s="25">
        <f t="shared" si="9"/>
        <v>322.59565907907171</v>
      </c>
      <c r="C101" s="32">
        <f t="shared" si="10"/>
        <v>1792787.7482510973</v>
      </c>
      <c r="D101" s="32">
        <f t="shared" si="16"/>
        <v>9864.2067372312304</v>
      </c>
      <c r="E101" s="33">
        <f t="shared" si="11"/>
        <v>0.11032507979474719</v>
      </c>
      <c r="F101" s="34">
        <f t="shared" si="12"/>
        <v>0.11032507979474719</v>
      </c>
      <c r="G101" s="29">
        <v>0</v>
      </c>
      <c r="H101" s="35">
        <f t="shared" si="13"/>
        <v>322.59565907907171</v>
      </c>
      <c r="I101" s="32">
        <f t="shared" si="14"/>
        <v>9864.280790210747</v>
      </c>
      <c r="J101" s="36">
        <f t="shared" si="15"/>
        <v>1792836.872019277</v>
      </c>
      <c r="K101" s="36">
        <v>206210.38303718218</v>
      </c>
    </row>
    <row r="102" spans="1:11" x14ac:dyDescent="0.2">
      <c r="A102" s="2">
        <v>88</v>
      </c>
      <c r="B102" s="25">
        <f t="shared" si="9"/>
        <v>319.67190280024846</v>
      </c>
      <c r="C102" s="32">
        <f t="shared" si="10"/>
        <v>1802562.1182280018</v>
      </c>
      <c r="D102" s="32">
        <f t="shared" si="16"/>
        <v>9774.3699769044761</v>
      </c>
      <c r="E102" s="33">
        <f t="shared" si="11"/>
        <v>0.10925452190351946</v>
      </c>
      <c r="F102" s="34">
        <f t="shared" si="12"/>
        <v>0.10925452190351946</v>
      </c>
      <c r="G102" s="29">
        <v>0</v>
      </c>
      <c r="H102" s="35">
        <f t="shared" si="13"/>
        <v>319.67190280024846</v>
      </c>
      <c r="I102" s="32">
        <f t="shared" si="14"/>
        <v>9774.4419382772521</v>
      </c>
      <c r="J102" s="36">
        <f t="shared" si="15"/>
        <v>1802611.3139575543</v>
      </c>
      <c r="K102" s="36">
        <v>208002.60957050527</v>
      </c>
    </row>
    <row r="103" spans="1:11" x14ac:dyDescent="0.2">
      <c r="A103" s="2">
        <v>89</v>
      </c>
      <c r="B103" s="25">
        <f t="shared" si="9"/>
        <v>316.80236366090531</v>
      </c>
      <c r="C103" s="32">
        <f t="shared" si="10"/>
        <v>1812248.3253923384</v>
      </c>
      <c r="D103" s="32">
        <f t="shared" si="16"/>
        <v>9686.2071643366944</v>
      </c>
      <c r="E103" s="33">
        <f t="shared" si="11"/>
        <v>0.10820454117390646</v>
      </c>
      <c r="F103" s="34">
        <f t="shared" si="12"/>
        <v>0.10820454117390646</v>
      </c>
      <c r="G103" s="29">
        <v>0</v>
      </c>
      <c r="H103" s="35">
        <f t="shared" si="13"/>
        <v>316.80236366090531</v>
      </c>
      <c r="I103" s="32">
        <f t="shared" si="14"/>
        <v>9686.2771125342879</v>
      </c>
      <c r="J103" s="36">
        <f t="shared" si="15"/>
        <v>1812297.5910700886</v>
      </c>
      <c r="K103" s="36">
        <v>209785.89733670198</v>
      </c>
    </row>
    <row r="104" spans="1:11" x14ac:dyDescent="0.2">
      <c r="A104" s="2">
        <v>90</v>
      </c>
      <c r="B104" s="25">
        <f t="shared" si="9"/>
        <v>313.98553201614561</v>
      </c>
      <c r="C104" s="32">
        <f t="shared" si="10"/>
        <v>1821847.9968584462</v>
      </c>
      <c r="D104" s="32">
        <f t="shared" si="16"/>
        <v>9599.6714661077131</v>
      </c>
      <c r="E104" s="33">
        <f t="shared" si="11"/>
        <v>0.10717454997926781</v>
      </c>
      <c r="F104" s="34">
        <f t="shared" si="12"/>
        <v>0.10717454997926781</v>
      </c>
      <c r="G104" s="29">
        <v>0</v>
      </c>
      <c r="H104" s="35">
        <f t="shared" si="13"/>
        <v>313.98553201614561</v>
      </c>
      <c r="I104" s="32">
        <f t="shared" si="14"/>
        <v>9599.7394759064046</v>
      </c>
      <c r="J104" s="36">
        <f t="shared" si="15"/>
        <v>1821897.3305459949</v>
      </c>
      <c r="K104" s="36">
        <v>211560.29091805936</v>
      </c>
    </row>
    <row r="105" spans="1:11" x14ac:dyDescent="0.2">
      <c r="A105" s="2">
        <v>91</v>
      </c>
      <c r="B105" s="25">
        <f t="shared" si="9"/>
        <v>311.21995403350564</v>
      </c>
      <c r="C105" s="32">
        <f t="shared" si="10"/>
        <v>1831362.7146469317</v>
      </c>
      <c r="D105" s="32">
        <f t="shared" si="16"/>
        <v>9514.7177884855773</v>
      </c>
      <c r="E105" s="33">
        <f t="shared" si="11"/>
        <v>0.10616398285681697</v>
      </c>
      <c r="F105" s="34">
        <f t="shared" si="12"/>
        <v>0.10616398285681697</v>
      </c>
      <c r="G105" s="29">
        <v>0</v>
      </c>
      <c r="H105" s="35">
        <f t="shared" si="13"/>
        <v>311.21995403350564</v>
      </c>
      <c r="I105" s="32">
        <f t="shared" si="14"/>
        <v>9514.7839312095512</v>
      </c>
      <c r="J105" s="36">
        <f t="shared" si="15"/>
        <v>1831412.1144772044</v>
      </c>
      <c r="K105" s="36">
        <v>213325.83467450933</v>
      </c>
    </row>
    <row r="106" spans="1:11" x14ac:dyDescent="0.2">
      <c r="A106" s="2">
        <v>92</v>
      </c>
      <c r="B106" s="25">
        <f t="shared" si="9"/>
        <v>308.50422912965837</v>
      </c>
      <c r="C106" s="32">
        <f t="shared" si="10"/>
        <v>1840794.0173440822</v>
      </c>
      <c r="D106" s="32">
        <f t="shared" si="16"/>
        <v>9431.3026971505024</v>
      </c>
      <c r="E106" s="33">
        <f t="shared" si="11"/>
        <v>0.10517229547239562</v>
      </c>
      <c r="F106" s="34">
        <f t="shared" si="12"/>
        <v>0.10517229547239562</v>
      </c>
      <c r="G106" s="29">
        <v>0</v>
      </c>
      <c r="H106" s="35">
        <f t="shared" si="13"/>
        <v>308.50422912965837</v>
      </c>
      <c r="I106" s="32">
        <f t="shared" si="14"/>
        <v>9431.3670408626185</v>
      </c>
      <c r="J106" s="36">
        <f t="shared" si="15"/>
        <v>1840843.481518067</v>
      </c>
      <c r="K106" s="36">
        <v>215082.57274473776</v>
      </c>
    </row>
    <row r="107" spans="1:11" x14ac:dyDescent="0.2">
      <c r="A107" s="2">
        <v>93</v>
      </c>
      <c r="B107" s="25">
        <f t="shared" si="9"/>
        <v>305.83700754737652</v>
      </c>
      <c r="C107" s="32">
        <f t="shared" si="10"/>
        <v>1850143.4016854072</v>
      </c>
      <c r="D107" s="32">
        <f t="shared" si="16"/>
        <v>9349.3843413249124</v>
      </c>
      <c r="E107" s="33">
        <f t="shared" si="11"/>
        <v>0.10419896364275345</v>
      </c>
      <c r="F107" s="34">
        <f t="shared" si="12"/>
        <v>0.10419896364275345</v>
      </c>
      <c r="G107" s="29">
        <v>0</v>
      </c>
      <c r="H107" s="35">
        <f t="shared" si="13"/>
        <v>305.83700754737652</v>
      </c>
      <c r="I107" s="32">
        <f t="shared" si="14"/>
        <v>9349.4469510129184</v>
      </c>
      <c r="J107" s="36">
        <f t="shared" si="15"/>
        <v>1850192.9284690798</v>
      </c>
      <c r="K107" s="36">
        <v>216830.54904728793</v>
      </c>
    </row>
    <row r="108" spans="1:11" x14ac:dyDescent="0.2">
      <c r="A108" s="2">
        <v>94</v>
      </c>
      <c r="B108" s="25">
        <f t="shared" si="9"/>
        <v>303.21698806386956</v>
      </c>
      <c r="C108" s="32">
        <f t="shared" si="10"/>
        <v>1859412.3240674788</v>
      </c>
      <c r="D108" s="32">
        <f t="shared" si="16"/>
        <v>9268.9223820716143</v>
      </c>
      <c r="E108" s="33">
        <f t="shared" si="11"/>
        <v>0.10324348241163142</v>
      </c>
      <c r="F108" s="34">
        <f t="shared" si="12"/>
        <v>0.10324348241163142</v>
      </c>
      <c r="G108" s="29">
        <v>0</v>
      </c>
      <c r="H108" s="35">
        <f t="shared" si="13"/>
        <v>303.21698806386956</v>
      </c>
      <c r="I108" s="32">
        <f t="shared" si="14"/>
        <v>9268.9833197945518</v>
      </c>
      <c r="J108" s="36">
        <f t="shared" si="15"/>
        <v>1859461.9117888743</v>
      </c>
      <c r="K108" s="36">
        <v>218569.80728165843</v>
      </c>
    </row>
    <row r="109" spans="1:11" x14ac:dyDescent="0.2">
      <c r="A109" s="2">
        <v>95</v>
      </c>
      <c r="B109" s="25">
        <f t="shared" si="9"/>
        <v>300.64291582224752</v>
      </c>
      <c r="C109" s="32">
        <f t="shared" si="10"/>
        <v>1868602.2019918733</v>
      </c>
      <c r="D109" s="32">
        <f t="shared" si="16"/>
        <v>9189.877924394561</v>
      </c>
      <c r="E109" s="33">
        <f t="shared" si="11"/>
        <v>0.1023053651762085</v>
      </c>
      <c r="F109" s="34">
        <f t="shared" si="12"/>
        <v>0.1023053651762085</v>
      </c>
      <c r="G109" s="29">
        <v>0</v>
      </c>
      <c r="H109" s="35">
        <f t="shared" si="13"/>
        <v>300.64291582224752</v>
      </c>
      <c r="I109" s="32">
        <f t="shared" si="14"/>
        <v>9189.937249460063</v>
      </c>
      <c r="J109" s="36">
        <f t="shared" si="15"/>
        <v>1868651.8490383343</v>
      </c>
      <c r="K109" s="36">
        <v>220300.39092939571</v>
      </c>
    </row>
    <row r="110" spans="1:11" x14ac:dyDescent="0.2">
      <c r="A110" s="2">
        <v>96</v>
      </c>
      <c r="B110" s="25">
        <f t="shared" si="9"/>
        <v>298.11358027845159</v>
      </c>
      <c r="C110" s="32">
        <f t="shared" si="10"/>
        <v>1877714.4154449138</v>
      </c>
      <c r="D110" s="32">
        <f t="shared" si="16"/>
        <v>9112.2134530404583</v>
      </c>
      <c r="E110" s="33">
        <f t="shared" si="11"/>
        <v>0.10138414286074593</v>
      </c>
      <c r="F110" s="34">
        <f t="shared" si="12"/>
        <v>0.10138414286074593</v>
      </c>
      <c r="G110" s="29">
        <v>0</v>
      </c>
      <c r="H110" s="35">
        <f t="shared" si="13"/>
        <v>298.11358027845159</v>
      </c>
      <c r="I110" s="32">
        <f t="shared" si="14"/>
        <v>9112.2712221415331</v>
      </c>
      <c r="J110" s="36">
        <f t="shared" si="15"/>
        <v>1877764.1202604759</v>
      </c>
      <c r="K110" s="36">
        <v>222022.34325518113</v>
      </c>
    </row>
    <row r="111" spans="1:11" x14ac:dyDescent="0.2">
      <c r="A111" s="2">
        <v>97</v>
      </c>
      <c r="B111" s="25">
        <f t="shared" si="9"/>
        <v>295.62781325653162</v>
      </c>
      <c r="C111" s="32">
        <f t="shared" si="10"/>
        <v>1886750.3082165853</v>
      </c>
      <c r="D111" s="32">
        <f t="shared" si="16"/>
        <v>9035.8927716715261</v>
      </c>
      <c r="E111" s="33">
        <f t="shared" si="11"/>
        <v>0.10047936313449642</v>
      </c>
      <c r="F111" s="34">
        <f t="shared" si="12"/>
        <v>0.10047936313449642</v>
      </c>
      <c r="G111" s="29">
        <v>0</v>
      </c>
      <c r="H111" s="35">
        <f t="shared" si="13"/>
        <v>295.62781325653162</v>
      </c>
      <c r="I111" s="32">
        <f t="shared" si="14"/>
        <v>9035.9490390177525</v>
      </c>
      <c r="J111" s="36">
        <f t="shared" si="15"/>
        <v>1886800.0692994937</v>
      </c>
      <c r="K111" s="36">
        <v>223735.70730791247</v>
      </c>
    </row>
    <row r="112" spans="1:11" x14ac:dyDescent="0.2">
      <c r="A112" s="2">
        <v>98</v>
      </c>
      <c r="B112" s="25">
        <f t="shared" si="9"/>
        <v>293.18448710564917</v>
      </c>
      <c r="C112" s="32">
        <f t="shared" si="10"/>
        <v>1895711.1891617996</v>
      </c>
      <c r="D112" s="32">
        <f t="shared" si="16"/>
        <v>8960.8809452143032</v>
      </c>
      <c r="E112" s="33">
        <f t="shared" si="11"/>
        <v>9.9590589671089788E-2</v>
      </c>
      <c r="F112" s="34">
        <f t="shared" si="12"/>
        <v>0.1</v>
      </c>
      <c r="G112" s="29">
        <v>0</v>
      </c>
      <c r="H112" s="35">
        <f t="shared" si="13"/>
        <v>293.17448454650662</v>
      </c>
      <c r="I112" s="32">
        <f t="shared" si="14"/>
        <v>8960.7831133663312</v>
      </c>
      <c r="J112" s="36">
        <f t="shared" si="15"/>
        <v>1895760.8524128599</v>
      </c>
      <c r="K112" s="36">
        <v>225440.5259217803</v>
      </c>
    </row>
    <row r="113" spans="1:11" x14ac:dyDescent="0.2">
      <c r="A113" s="2">
        <v>99</v>
      </c>
      <c r="B113" s="25">
        <f t="shared" si="9"/>
        <v>290.78251295264266</v>
      </c>
      <c r="C113" s="32">
        <f t="shared" si="10"/>
        <v>1904598.3334070663</v>
      </c>
      <c r="D113" s="32">
        <f t="shared" si="16"/>
        <v>8887.1442452666815</v>
      </c>
      <c r="E113" s="33">
        <f t="shared" si="11"/>
        <v>9.8717401446908049E-2</v>
      </c>
      <c r="F113" s="34">
        <f t="shared" si="12"/>
        <v>0.1</v>
      </c>
      <c r="G113" s="29">
        <v>0</v>
      </c>
      <c r="H113" s="35">
        <f t="shared" si="13"/>
        <v>290.74151529350678</v>
      </c>
      <c r="I113" s="32">
        <f t="shared" si="14"/>
        <v>8886.4201965819138</v>
      </c>
      <c r="J113" s="36">
        <f t="shared" si="15"/>
        <v>1904647.2726094418</v>
      </c>
      <c r="K113" s="36">
        <v>227136.84171733877</v>
      </c>
    </row>
    <row r="114" spans="1:11" x14ac:dyDescent="0.2">
      <c r="A114" s="2">
        <v>100</v>
      </c>
      <c r="B114" s="25">
        <f t="shared" si="9"/>
        <v>288.42083904441535</v>
      </c>
      <c r="C114" s="32">
        <f t="shared" si="10"/>
        <v>1913412.9835053391</v>
      </c>
      <c r="D114" s="32">
        <f t="shared" si="16"/>
        <v>8814.6500982728321</v>
      </c>
      <c r="E114" s="33">
        <f t="shared" si="11"/>
        <v>9.7859392076055485E-2</v>
      </c>
      <c r="F114" s="34">
        <f t="shared" si="12"/>
        <v>0.1</v>
      </c>
      <c r="G114" s="29">
        <v>0</v>
      </c>
      <c r="H114" s="35">
        <f t="shared" si="13"/>
        <v>288.3287365403562</v>
      </c>
      <c r="I114" s="32">
        <f t="shared" si="14"/>
        <v>8812.6743958824791</v>
      </c>
      <c r="J114" s="36">
        <f t="shared" si="15"/>
        <v>1913459.9470053243</v>
      </c>
      <c r="K114" s="36">
        <v>228824.69710257108</v>
      </c>
    </row>
    <row r="115" spans="1:11" x14ac:dyDescent="0.2">
      <c r="A115" s="2">
        <v>101</v>
      </c>
      <c r="B115" s="25">
        <f t="shared" si="9"/>
        <v>286.09844917479819</v>
      </c>
      <c r="C115" s="32">
        <f t="shared" si="10"/>
        <v>1922156.3505416908</v>
      </c>
      <c r="D115" s="32">
        <f t="shared" si="16"/>
        <v>8743.3670363517012</v>
      </c>
      <c r="E115" s="33">
        <f t="shared" si="11"/>
        <v>9.7016169179684725E-2</v>
      </c>
      <c r="F115" s="34">
        <f t="shared" si="12"/>
        <v>0.1</v>
      </c>
      <c r="G115" s="29">
        <v>0</v>
      </c>
      <c r="H115" s="35">
        <f t="shared" si="13"/>
        <v>285.93598073200513</v>
      </c>
      <c r="I115" s="32">
        <f t="shared" si="14"/>
        <v>8739.5405900022797</v>
      </c>
      <c r="J115" s="36">
        <f t="shared" si="15"/>
        <v>1922199.4875953265</v>
      </c>
      <c r="K115" s="36">
        <v>230504.13427394981</v>
      </c>
    </row>
    <row r="116" spans="1:11" x14ac:dyDescent="0.2">
      <c r="A116" s="2">
        <v>102</v>
      </c>
      <c r="B116" s="25">
        <f t="shared" si="9"/>
        <v>283.81436119090029</v>
      </c>
      <c r="C116" s="32">
        <f t="shared" si="10"/>
        <v>1930829.6151923698</v>
      </c>
      <c r="D116" s="32">
        <f t="shared" si="16"/>
        <v>8673.2646506789606</v>
      </c>
      <c r="E116" s="33">
        <f t="shared" si="11"/>
        <v>9.6187353787658442E-2</v>
      </c>
      <c r="F116" s="34">
        <f t="shared" si="12"/>
        <v>0.1</v>
      </c>
      <c r="G116" s="29">
        <v>0</v>
      </c>
      <c r="H116" s="35">
        <f t="shared" si="13"/>
        <v>283.56308170389423</v>
      </c>
      <c r="I116" s="32">
        <f t="shared" si="14"/>
        <v>8667.01370017509</v>
      </c>
      <c r="J116" s="36">
        <f t="shared" si="15"/>
        <v>1930866.5012955016</v>
      </c>
      <c r="K116" s="36">
        <v>232175.19521749171</v>
      </c>
    </row>
    <row r="117" spans="1:11" x14ac:dyDescent="0.2">
      <c r="A117" s="2">
        <v>103</v>
      </c>
      <c r="B117" s="25">
        <f t="shared" si="9"/>
        <v>281.567625574293</v>
      </c>
      <c r="C117" s="32">
        <f t="shared" si="10"/>
        <v>1939433.9287395028</v>
      </c>
      <c r="D117" s="32">
        <f t="shared" si="16"/>
        <v>8604.3135471330024</v>
      </c>
      <c r="E117" s="33">
        <f t="shared" si="11"/>
        <v>9.5372579770662602E-2</v>
      </c>
      <c r="F117" s="34">
        <f t="shared" si="12"/>
        <v>0.1</v>
      </c>
      <c r="G117" s="29">
        <v>0</v>
      </c>
      <c r="H117" s="35">
        <f t="shared" si="13"/>
        <v>281.2098746704151</v>
      </c>
      <c r="I117" s="32">
        <f t="shared" si="14"/>
        <v>8595.0886897824967</v>
      </c>
      <c r="J117" s="36">
        <f t="shared" si="15"/>
        <v>1939461.589985284</v>
      </c>
      <c r="K117" s="36">
        <v>233837.92170980742</v>
      </c>
    </row>
    <row r="118" spans="1:11" x14ac:dyDescent="0.2">
      <c r="A118" s="2">
        <v>104</v>
      </c>
      <c r="B118" s="25">
        <f t="shared" si="9"/>
        <v>279.35732409268513</v>
      </c>
      <c r="C118" s="32">
        <f t="shared" si="10"/>
        <v>1947970.4140437215</v>
      </c>
      <c r="D118" s="32">
        <f t="shared" si="16"/>
        <v>8536.4853042187169</v>
      </c>
      <c r="E118" s="33">
        <f t="shared" si="11"/>
        <v>9.4571493300874471E-2</v>
      </c>
      <c r="F118" s="34">
        <f t="shared" si="12"/>
        <v>0.1</v>
      </c>
      <c r="G118" s="29">
        <v>0</v>
      </c>
      <c r="H118" s="35">
        <f t="shared" si="13"/>
        <v>278.87619621346698</v>
      </c>
      <c r="I118" s="32">
        <f t="shared" si="14"/>
        <v>8523.7605640030124</v>
      </c>
      <c r="J118" s="36">
        <f t="shared" si="15"/>
        <v>1947985.3505492869</v>
      </c>
      <c r="K118" s="36">
        <v>235492.3553191458</v>
      </c>
    </row>
    <row r="119" spans="1:11" x14ac:dyDescent="0.2">
      <c r="A119" s="2">
        <v>105</v>
      </c>
      <c r="B119" s="25">
        <f t="shared" si="9"/>
        <v>277.18256851803011</v>
      </c>
      <c r="C119" s="32">
        <f t="shared" si="10"/>
        <v>1956440.1664767594</v>
      </c>
      <c r="D119" s="32">
        <f t="shared" si="16"/>
        <v>8469.752433037851</v>
      </c>
      <c r="E119" s="33">
        <f t="shared" si="11"/>
        <v>9.3783752339635651E-2</v>
      </c>
      <c r="F119" s="34">
        <f t="shared" si="12"/>
        <v>0.1</v>
      </c>
      <c r="G119" s="29">
        <v>0</v>
      </c>
      <c r="H119" s="35">
        <f t="shared" si="13"/>
        <v>276.561884271108</v>
      </c>
      <c r="I119" s="32">
        <f t="shared" si="14"/>
        <v>8453.0243694661876</v>
      </c>
      <c r="J119" s="36">
        <f t="shared" si="15"/>
        <v>1956438.374918753</v>
      </c>
      <c r="K119" s="36">
        <v>237138.53740643329</v>
      </c>
    </row>
    <row r="120" spans="1:11" x14ac:dyDescent="0.2">
      <c r="A120" s="2">
        <v>106</v>
      </c>
      <c r="B120" s="25">
        <f t="shared" si="9"/>
        <v>275.04249940727289</v>
      </c>
      <c r="C120" s="32">
        <f t="shared" si="10"/>
        <v>1964844.2548159957</v>
      </c>
      <c r="D120" s="32">
        <f t="shared" si="16"/>
        <v>8404.0883392363321</v>
      </c>
      <c r="E120" s="33">
        <f t="shared" si="11"/>
        <v>9.3009026150490975E-2</v>
      </c>
      <c r="F120" s="34">
        <f t="shared" si="12"/>
        <v>0.1</v>
      </c>
      <c r="G120" s="29">
        <v>0</v>
      </c>
      <c r="H120" s="35">
        <f t="shared" si="13"/>
        <v>274.26677812630101</v>
      </c>
      <c r="I120" s="32">
        <f t="shared" si="14"/>
        <v>8382.8751939075446</v>
      </c>
      <c r="J120" s="36">
        <f t="shared" si="15"/>
        <v>1964821.2501126607</v>
      </c>
      <c r="K120" s="36">
        <v>238776.50912630782</v>
      </c>
    </row>
    <row r="121" spans="1:11" x14ac:dyDescent="0.2">
      <c r="A121" s="2">
        <v>107</v>
      </c>
      <c r="B121" s="25">
        <f t="shared" si="9"/>
        <v>272.93628494218848</v>
      </c>
      <c r="C121" s="32">
        <f t="shared" si="10"/>
        <v>1973183.7221028018</v>
      </c>
      <c r="D121" s="32">
        <f t="shared" si="16"/>
        <v>8339.4672868060879</v>
      </c>
      <c r="E121" s="33">
        <f t="shared" si="11"/>
        <v>9.2246994836212015E-2</v>
      </c>
      <c r="F121" s="34">
        <f t="shared" si="12"/>
        <v>0.1</v>
      </c>
      <c r="G121" s="29">
        <v>0</v>
      </c>
      <c r="H121" s="35">
        <f t="shared" si="13"/>
        <v>271.99071839575248</v>
      </c>
      <c r="I121" s="32">
        <f t="shared" si="14"/>
        <v>8313.3081658284864</v>
      </c>
      <c r="J121" s="36">
        <f t="shared" si="15"/>
        <v>1973134.5582784892</v>
      </c>
      <c r="K121" s="36">
        <v>240406.31142814766</v>
      </c>
    </row>
    <row r="122" spans="1:11" x14ac:dyDescent="0.2">
      <c r="A122" s="2">
        <v>108</v>
      </c>
      <c r="B122" s="25">
        <f t="shared" si="9"/>
        <v>270.86311982499535</v>
      </c>
      <c r="C122" s="32">
        <f t="shared" si="10"/>
        <v>1981459.5864664156</v>
      </c>
      <c r="D122" s="32">
        <f t="shared" si="16"/>
        <v>8275.8643636137713</v>
      </c>
      <c r="E122" s="33">
        <f t="shared" si="11"/>
        <v>9.149734889828684E-2</v>
      </c>
      <c r="F122" s="34">
        <f t="shared" si="12"/>
        <v>0.1</v>
      </c>
      <c r="G122" s="29">
        <v>0</v>
      </c>
      <c r="H122" s="35">
        <f t="shared" si="13"/>
        <v>269.73354701884426</v>
      </c>
      <c r="I122" s="32">
        <f t="shared" si="14"/>
        <v>8244.3184541572664</v>
      </c>
      <c r="J122" s="36">
        <f t="shared" si="15"/>
        <v>1981378.8767326465</v>
      </c>
      <c r="K122" s="36">
        <v>242027.98505709524</v>
      </c>
    </row>
    <row r="123" spans="1:11" x14ac:dyDescent="0.2">
      <c r="A123" s="2">
        <v>109</v>
      </c>
      <c r="B123" s="25">
        <f t="shared" si="9"/>
        <v>268.82222422663199</v>
      </c>
      <c r="C123" s="32">
        <f t="shared" si="10"/>
        <v>1989672.8419150398</v>
      </c>
      <c r="D123" s="32">
        <f t="shared" si="16"/>
        <v>8213.2554486242589</v>
      </c>
      <c r="E123" s="33">
        <f t="shared" si="11"/>
        <v>9.0759788817898646E-2</v>
      </c>
      <c r="F123" s="34">
        <f t="shared" si="12"/>
        <v>0.1</v>
      </c>
      <c r="G123" s="29">
        <v>0</v>
      </c>
      <c r="H123" s="35">
        <f t="shared" si="13"/>
        <v>267.49510724665686</v>
      </c>
      <c r="I123" s="32">
        <f t="shared" si="14"/>
        <v>8175.9012679144971</v>
      </c>
      <c r="J123" s="36">
        <f t="shared" si="15"/>
        <v>1989554.7780005611</v>
      </c>
      <c r="K123" s="36">
        <v>243641.57055507577</v>
      </c>
    </row>
    <row r="124" spans="1:11" x14ac:dyDescent="0.2">
      <c r="A124" s="2">
        <v>110</v>
      </c>
      <c r="B124" s="25">
        <f t="shared" si="9"/>
        <v>266.81284278479069</v>
      </c>
      <c r="C124" s="32">
        <f t="shared" si="10"/>
        <v>1997824.4590956445</v>
      </c>
      <c r="D124" s="32">
        <f t="shared" si="16"/>
        <v>8151.6171806047205</v>
      </c>
      <c r="E124" s="33">
        <f t="shared" si="11"/>
        <v>9.0034024656784117E-2</v>
      </c>
      <c r="F124" s="34">
        <f t="shared" si="12"/>
        <v>0.1</v>
      </c>
      <c r="G124" s="29">
        <v>0</v>
      </c>
      <c r="H124" s="35">
        <f t="shared" si="13"/>
        <v>265.27524363108438</v>
      </c>
      <c r="I124" s="32">
        <f t="shared" si="14"/>
        <v>8108.0518558784779</v>
      </c>
      <c r="J124" s="36">
        <f t="shared" si="15"/>
        <v>1997662.8298564395</v>
      </c>
      <c r="K124" s="36">
        <v>245247.10826181073</v>
      </c>
    </row>
    <row r="125" spans="1:11" x14ac:dyDescent="0.2">
      <c r="A125" s="2">
        <v>111</v>
      </c>
      <c r="B125" s="25">
        <f t="shared" si="9"/>
        <v>264.83424364897502</v>
      </c>
      <c r="C125" s="32">
        <f t="shared" si="10"/>
        <v>2005915.3860240667</v>
      </c>
      <c r="D125" s="32">
        <f t="shared" si="16"/>
        <v>8090.9269284221809</v>
      </c>
      <c r="E125" s="33">
        <f t="shared" si="11"/>
        <v>8.9319775677317748E-2</v>
      </c>
      <c r="F125" s="34">
        <f t="shared" si="12"/>
        <v>0.1</v>
      </c>
      <c r="G125" s="29">
        <v>0</v>
      </c>
      <c r="H125" s="35">
        <f t="shared" si="13"/>
        <v>263.07380201403913</v>
      </c>
      <c r="I125" s="32">
        <f t="shared" si="14"/>
        <v>8040.7655062577678</v>
      </c>
      <c r="J125" s="36">
        <f t="shared" si="15"/>
        <v>2005703.5953626973</v>
      </c>
      <c r="K125" s="36">
        <v>246844.63831582645</v>
      </c>
    </row>
    <row r="126" spans="1:11" x14ac:dyDescent="0.2">
      <c r="A126" s="2">
        <v>112</v>
      </c>
      <c r="B126" s="25">
        <f t="shared" si="9"/>
        <v>262.88571757002671</v>
      </c>
      <c r="C126" s="32">
        <f t="shared" si="10"/>
        <v>2013946.548786649</v>
      </c>
      <c r="D126" s="32">
        <f t="shared" si="16"/>
        <v>8031.1627625823021</v>
      </c>
      <c r="E126" s="33">
        <f t="shared" si="11"/>
        <v>8.8616769980344665E-2</v>
      </c>
      <c r="F126" s="34">
        <f t="shared" si="12"/>
        <v>0.1</v>
      </c>
      <c r="G126" s="29">
        <v>0</v>
      </c>
      <c r="H126" s="35">
        <f t="shared" si="13"/>
        <v>260.89062951674634</v>
      </c>
      <c r="I126" s="32">
        <f t="shared" si="14"/>
        <v>7974.0375463619057</v>
      </c>
      <c r="J126" s="36">
        <f t="shared" si="15"/>
        <v>2013677.6329090591</v>
      </c>
      <c r="K126" s="36">
        <v>248434.20065545742</v>
      </c>
    </row>
    <row r="127" spans="1:11" x14ac:dyDescent="0.2">
      <c r="A127" s="2">
        <v>113</v>
      </c>
      <c r="B127" s="25">
        <f t="shared" si="9"/>
        <v>260.96657703171849</v>
      </c>
      <c r="C127" s="32">
        <f t="shared" si="10"/>
        <v>2021918.8522148712</v>
      </c>
      <c r="D127" s="32">
        <f t="shared" si="16"/>
        <v>7972.3034282221925</v>
      </c>
      <c r="E127" s="33">
        <f t="shared" si="11"/>
        <v>8.792474416011567E-2</v>
      </c>
      <c r="F127" s="34">
        <f t="shared" si="12"/>
        <v>0.1</v>
      </c>
      <c r="G127" s="29">
        <v>0</v>
      </c>
      <c r="H127" s="35">
        <f t="shared" si="13"/>
        <v>258.72557452912741</v>
      </c>
      <c r="I127" s="32">
        <f t="shared" si="14"/>
        <v>7907.8633422781422</v>
      </c>
      <c r="J127" s="36">
        <f t="shared" si="15"/>
        <v>2021585.4962513372</v>
      </c>
      <c r="K127" s="36">
        <v>250015.83501984496</v>
      </c>
    </row>
    <row r="128" spans="1:11" x14ac:dyDescent="0.2">
      <c r="A128" s="2">
        <v>114</v>
      </c>
      <c r="B128" s="25">
        <f t="shared" si="9"/>
        <v>259.07615542216143</v>
      </c>
      <c r="C128" s="32">
        <f t="shared" si="10"/>
        <v>2029833.1805341188</v>
      </c>
      <c r="D128" s="32">
        <f t="shared" si="16"/>
        <v>7914.3283192475792</v>
      </c>
      <c r="E128" s="33">
        <f t="shared" si="11"/>
        <v>8.7243442975176444E-2</v>
      </c>
      <c r="F128" s="34">
        <f t="shared" si="12"/>
        <v>0.1</v>
      </c>
      <c r="G128" s="29">
        <v>0</v>
      </c>
      <c r="H128" s="35">
        <f t="shared" si="13"/>
        <v>256.57848669927148</v>
      </c>
      <c r="I128" s="32">
        <f t="shared" si="14"/>
        <v>7842.2382985487993</v>
      </c>
      <c r="J128" s="36">
        <f t="shared" si="15"/>
        <v>2029427.7345498861</v>
      </c>
      <c r="K128" s="36">
        <v>251589.58094993056</v>
      </c>
    </row>
    <row r="129" spans="1:11" x14ac:dyDescent="0.2">
      <c r="A129" s="2">
        <v>115</v>
      </c>
      <c r="B129" s="25">
        <f t="shared" si="9"/>
        <v>257.21380624290833</v>
      </c>
      <c r="C129" s="32">
        <f t="shared" si="10"/>
        <v>2037690.3979878474</v>
      </c>
      <c r="D129" s="32">
        <f t="shared" si="16"/>
        <v>7857.2174537286628</v>
      </c>
      <c r="E129" s="33">
        <f t="shared" si="11"/>
        <v>8.6572619034534157E-2</v>
      </c>
      <c r="F129" s="34">
        <f t="shared" si="12"/>
        <v>0.1</v>
      </c>
      <c r="G129" s="29">
        <v>0</v>
      </c>
      <c r="H129" s="35">
        <f t="shared" si="13"/>
        <v>254.44921692299417</v>
      </c>
      <c r="I129" s="32">
        <f t="shared" si="14"/>
        <v>7777.1578578528806</v>
      </c>
      <c r="J129" s="36">
        <f t="shared" si="15"/>
        <v>2037204.8924077391</v>
      </c>
      <c r="K129" s="36">
        <v>253155.47778944444</v>
      </c>
    </row>
    <row r="130" spans="1:11" x14ac:dyDescent="0.2">
      <c r="A130" s="2">
        <v>116</v>
      </c>
      <c r="B130" s="25">
        <f t="shared" si="9"/>
        <v>255.37890235376682</v>
      </c>
      <c r="C130" s="32">
        <f t="shared" si="10"/>
        <v>2045491.3494381935</v>
      </c>
      <c r="D130" s="32">
        <f t="shared" si="16"/>
        <v>7800.9514503460377</v>
      </c>
      <c r="E130" s="33">
        <f t="shared" si="11"/>
        <v>8.5912032498092039E-2</v>
      </c>
      <c r="F130" s="34">
        <f t="shared" si="12"/>
        <v>0.1</v>
      </c>
      <c r="G130" s="29">
        <v>0</v>
      </c>
      <c r="H130" s="35">
        <f t="shared" si="13"/>
        <v>252.33761733348308</v>
      </c>
      <c r="I130" s="32">
        <f t="shared" si="14"/>
        <v>7712.6175006892454</v>
      </c>
      <c r="J130" s="36">
        <f t="shared" si="15"/>
        <v>2044917.5099084284</v>
      </c>
      <c r="K130" s="36">
        <v>254713.56468588911</v>
      </c>
    </row>
    <row r="131" spans="1:11" x14ac:dyDescent="0.2">
      <c r="A131" s="2">
        <v>117</v>
      </c>
      <c r="B131" s="25">
        <f t="shared" si="9"/>
        <v>253.57083525145086</v>
      </c>
      <c r="C131" s="32">
        <f t="shared" si="10"/>
        <v>2053236.8609441291</v>
      </c>
      <c r="D131" s="32">
        <f t="shared" si="16"/>
        <v>7745.511505935574</v>
      </c>
      <c r="E131" s="33">
        <f t="shared" si="11"/>
        <v>8.5261450790771368E-2</v>
      </c>
      <c r="F131" s="34">
        <f t="shared" si="12"/>
        <v>0.1</v>
      </c>
      <c r="G131" s="29">
        <v>0</v>
      </c>
      <c r="H131" s="35">
        <f t="shared" si="13"/>
        <v>250.2435412910292</v>
      </c>
      <c r="I131" s="32">
        <f t="shared" si="14"/>
        <v>7648.6127450627891</v>
      </c>
      <c r="J131" s="36">
        <f t="shared" si="15"/>
        <v>2052566.1226534911</v>
      </c>
      <c r="K131" s="36">
        <v>256263.88059151816</v>
      </c>
    </row>
    <row r="132" spans="1:11" x14ac:dyDescent="0.2">
      <c r="A132" s="2">
        <v>118</v>
      </c>
      <c r="B132" s="25">
        <f t="shared" si="9"/>
        <v>251.78901438031374</v>
      </c>
      <c r="C132" s="32">
        <f t="shared" si="10"/>
        <v>2060927.7403181666</v>
      </c>
      <c r="D132" s="32">
        <f t="shared" si="16"/>
        <v>7690.8793740374967</v>
      </c>
      <c r="E132" s="33">
        <f t="shared" si="11"/>
        <v>8.4620648329460313E-2</v>
      </c>
      <c r="F132" s="34">
        <f t="shared" si="12"/>
        <v>0.1</v>
      </c>
      <c r="G132" s="29">
        <v>0</v>
      </c>
      <c r="H132" s="35">
        <f t="shared" si="13"/>
        <v>248.1668433728436</v>
      </c>
      <c r="I132" s="32">
        <f t="shared" si="14"/>
        <v>7585.1391461729099</v>
      </c>
      <c r="J132" s="36">
        <f t="shared" si="15"/>
        <v>2060151.261799664</v>
      </c>
      <c r="K132" s="36">
        <v>257806.46426430997</v>
      </c>
    </row>
    <row r="133" spans="1:11" x14ac:dyDescent="0.2">
      <c r="A133" s="2">
        <v>119</v>
      </c>
      <c r="B133" s="25">
        <f t="shared" si="9"/>
        <v>250.032866473506</v>
      </c>
      <c r="C133" s="32">
        <f t="shared" si="10"/>
        <v>2068564.7776625184</v>
      </c>
      <c r="D133" s="32">
        <f t="shared" si="16"/>
        <v>7637.0373443518765</v>
      </c>
      <c r="E133" s="33">
        <f t="shared" si="11"/>
        <v>8.3989406262279798E-2</v>
      </c>
      <c r="F133" s="34">
        <f t="shared" si="12"/>
        <v>0.1</v>
      </c>
      <c r="G133" s="29">
        <v>0</v>
      </c>
      <c r="H133" s="35">
        <f t="shared" si="13"/>
        <v>246.10737936295848</v>
      </c>
      <c r="I133" s="32">
        <f t="shared" si="14"/>
        <v>7522.1922961053961</v>
      </c>
      <c r="J133" s="36">
        <f t="shared" si="15"/>
        <v>2067673.4540957694</v>
      </c>
      <c r="K133" s="36">
        <v>259341.35426893667</v>
      </c>
    </row>
    <row r="134" spans="1:11" x14ac:dyDescent="0.2">
      <c r="A134" s="2">
        <v>120</v>
      </c>
      <c r="B134" s="25">
        <f t="shared" si="9"/>
        <v>248.30183492300307</v>
      </c>
      <c r="C134" s="32">
        <f t="shared" si="10"/>
        <v>2076148.7458856755</v>
      </c>
      <c r="D134" s="32">
        <f t="shared" si="16"/>
        <v>7583.968223157106</v>
      </c>
      <c r="E134" s="33">
        <f t="shared" si="11"/>
        <v>8.3367512219313059E-2</v>
      </c>
      <c r="F134" s="34">
        <f t="shared" si="12"/>
        <v>0.1</v>
      </c>
      <c r="G134" s="29">
        <v>0</v>
      </c>
      <c r="H134" s="35">
        <f t="shared" si="13"/>
        <v>244.06500624221215</v>
      </c>
      <c r="I134" s="32">
        <f t="shared" si="14"/>
        <v>7459.7678235259827</v>
      </c>
      <c r="J134" s="36">
        <f t="shared" si="15"/>
        <v>2075133.2219192954</v>
      </c>
      <c r="K134" s="36">
        <v>260868.58897772836</v>
      </c>
    </row>
    <row r="135" spans="1:11" x14ac:dyDescent="0.2">
      <c r="A135" s="2">
        <v>121</v>
      </c>
      <c r="B135" s="25">
        <f t="shared" si="9"/>
        <v>246.59537917703349</v>
      </c>
      <c r="C135" s="32">
        <f t="shared" si="10"/>
        <v>2083680.4012002381</v>
      </c>
      <c r="D135" s="32">
        <f t="shared" si="16"/>
        <v>7531.6553145626094</v>
      </c>
      <c r="E135" s="33">
        <f t="shared" si="11"/>
        <v>8.2754760074417233E-2</v>
      </c>
      <c r="F135" s="34">
        <f t="shared" si="12"/>
        <v>0.1</v>
      </c>
      <c r="G135" s="29">
        <v>0</v>
      </c>
      <c r="H135" s="35">
        <f t="shared" si="13"/>
        <v>242.03958217831712</v>
      </c>
      <c r="I135" s="32">
        <f t="shared" si="14"/>
        <v>7397.8613933766001</v>
      </c>
      <c r="J135" s="36">
        <f t="shared" si="15"/>
        <v>2082531.0833126719</v>
      </c>
      <c r="K135" s="36">
        <v>262388.2065716323</v>
      </c>
    </row>
    <row r="136" spans="1:11" x14ac:dyDescent="0.2">
      <c r="A136" s="2">
        <v>122</v>
      </c>
      <c r="B136" s="25">
        <f t="shared" si="9"/>
        <v>244.91297416352583</v>
      </c>
      <c r="C136" s="32">
        <f t="shared" si="10"/>
        <v>2091160.4836027555</v>
      </c>
      <c r="D136" s="32">
        <f t="shared" si="16"/>
        <v>7480.0824025173206</v>
      </c>
      <c r="E136" s="33">
        <f t="shared" si="11"/>
        <v>8.2150949717454694E-2</v>
      </c>
      <c r="F136" s="34">
        <f t="shared" si="12"/>
        <v>0.1</v>
      </c>
      <c r="G136" s="29">
        <v>0</v>
      </c>
      <c r="H136" s="35">
        <f t="shared" si="13"/>
        <v>240.03096651601052</v>
      </c>
      <c r="I136" s="32">
        <f t="shared" si="14"/>
        <v>7336.4687065748421</v>
      </c>
      <c r="J136" s="36">
        <f t="shared" si="15"/>
        <v>2089867.5520192466</v>
      </c>
      <c r="K136" s="36">
        <v>263900.24504116748</v>
      </c>
    </row>
    <row r="137" spans="1:11" x14ac:dyDescent="0.2">
      <c r="A137" s="2">
        <v>123</v>
      </c>
      <c r="B137" s="25">
        <f t="shared" si="9"/>
        <v>243.25410973827238</v>
      </c>
      <c r="C137" s="32">
        <f t="shared" si="10"/>
        <v>2098589.7173364605</v>
      </c>
      <c r="D137" s="32">
        <f t="shared" si="16"/>
        <v>7429.2337337050121</v>
      </c>
      <c r="E137" s="33">
        <f t="shared" si="11"/>
        <v>8.1555886836342628E-2</v>
      </c>
      <c r="F137" s="34">
        <f t="shared" si="12"/>
        <v>0.1</v>
      </c>
      <c r="G137" s="29">
        <v>0</v>
      </c>
      <c r="H137" s="35">
        <f t="shared" si="13"/>
        <v>238.03901976728639</v>
      </c>
      <c r="I137" s="32">
        <f t="shared" si="14"/>
        <v>7275.5854997148926</v>
      </c>
      <c r="J137" s="36">
        <f t="shared" si="15"/>
        <v>2097143.1375189614</v>
      </c>
      <c r="K137" s="36">
        <v>265404.74218737439</v>
      </c>
    </row>
    <row r="138" spans="1:11" x14ac:dyDescent="0.2">
      <c r="A138" s="2">
        <v>124</v>
      </c>
      <c r="B138" s="25">
        <f t="shared" si="9"/>
        <v>241.61829015657813</v>
      </c>
      <c r="C138" s="32">
        <f t="shared" si="10"/>
        <v>2105968.8113375185</v>
      </c>
      <c r="D138" s="32">
        <f t="shared" si="16"/>
        <v>7379.0940010580234</v>
      </c>
      <c r="E138" s="33">
        <f t="shared" si="11"/>
        <v>8.0969382708634297E-2</v>
      </c>
      <c r="F138" s="34">
        <f t="shared" si="12"/>
        <v>0.1</v>
      </c>
      <c r="G138" s="29">
        <v>0</v>
      </c>
      <c r="H138" s="35">
        <f t="shared" si="13"/>
        <v>236.06360360170885</v>
      </c>
      <c r="I138" s="32">
        <f t="shared" si="14"/>
        <v>7215.2075447719717</v>
      </c>
      <c r="J138" s="36">
        <f t="shared" si="15"/>
        <v>2104358.3450637334</v>
      </c>
      <c r="K138" s="36">
        <v>266901.73562276008</v>
      </c>
    </row>
    <row r="139" spans="1:11" x14ac:dyDescent="0.2">
      <c r="A139" s="2">
        <v>125</v>
      </c>
      <c r="B139" s="25">
        <f t="shared" si="9"/>
        <v>240.00503356723749</v>
      </c>
      <c r="C139" s="32">
        <f t="shared" si="10"/>
        <v>2113298.4596655653</v>
      </c>
      <c r="D139" s="32">
        <f t="shared" si="16"/>
        <v>7329.6483280467801</v>
      </c>
      <c r="E139" s="33">
        <f t="shared" si="11"/>
        <v>8.0391254001927481E-2</v>
      </c>
      <c r="F139" s="34">
        <f t="shared" si="12"/>
        <v>0.1</v>
      </c>
      <c r="G139" s="29">
        <v>0</v>
      </c>
      <c r="H139" s="35">
        <f t="shared" si="13"/>
        <v>234.10458083680589</v>
      </c>
      <c r="I139" s="32">
        <f t="shared" si="14"/>
        <v>7155.3306488080407</v>
      </c>
      <c r="J139" s="36">
        <f t="shared" si="15"/>
        <v>2111513.6757125412</v>
      </c>
      <c r="K139" s="36">
        <v>268391.26277223835</v>
      </c>
    </row>
    <row r="140" spans="1:11" x14ac:dyDescent="0.2">
      <c r="A140" s="2">
        <v>126</v>
      </c>
      <c r="B140" s="25">
        <f t="shared" si="9"/>
        <v>238.41387152774311</v>
      </c>
      <c r="C140" s="32">
        <f t="shared" si="10"/>
        <v>2120579.3419191642</v>
      </c>
      <c r="D140" s="32">
        <f t="shared" si="16"/>
        <v>7280.8822535988875</v>
      </c>
      <c r="E140" s="33">
        <f t="shared" si="11"/>
        <v>7.9821322582816157E-2</v>
      </c>
      <c r="F140" s="34">
        <f t="shared" si="12"/>
        <v>0.1</v>
      </c>
      <c r="G140" s="29">
        <v>0</v>
      </c>
      <c r="H140" s="35">
        <f t="shared" si="13"/>
        <v>232.16181542854264</v>
      </c>
      <c r="I140" s="32">
        <f t="shared" si="14"/>
        <v>7095.9506536815416</v>
      </c>
      <c r="J140" s="36">
        <f t="shared" si="15"/>
        <v>2118609.6263662227</v>
      </c>
      <c r="K140" s="36">
        <v>269873.36087406555</v>
      </c>
    </row>
    <row r="141" spans="1:11" x14ac:dyDescent="0.2">
      <c r="A141" s="2">
        <v>127</v>
      </c>
      <c r="B141" s="25">
        <f t="shared" si="9"/>
        <v>236.84434853969432</v>
      </c>
      <c r="C141" s="32">
        <f t="shared" si="10"/>
        <v>2127812.1236368013</v>
      </c>
      <c r="D141" s="32">
        <f t="shared" si="16"/>
        <v>7232.7817176370881</v>
      </c>
      <c r="E141" s="33">
        <f t="shared" si="11"/>
        <v>7.925941533384552E-2</v>
      </c>
      <c r="F141" s="34">
        <f t="shared" si="12"/>
        <v>0.1</v>
      </c>
      <c r="G141" s="29">
        <v>0</v>
      </c>
      <c r="H141" s="35">
        <f t="shared" si="13"/>
        <v>230.23517246187387</v>
      </c>
      <c r="I141" s="32">
        <f t="shared" si="14"/>
        <v>7037.0634357576664</v>
      </c>
      <c r="J141" s="36">
        <f t="shared" si="15"/>
        <v>2125646.6898019803</v>
      </c>
      <c r="K141" s="36">
        <v>271348.06698077137</v>
      </c>
    </row>
    <row r="142" spans="1:11" x14ac:dyDescent="0.2">
      <c r="A142" s="2">
        <v>128</v>
      </c>
      <c r="B142" s="25">
        <f t="shared" si="9"/>
        <v>235.29602160342623</v>
      </c>
      <c r="C142" s="32">
        <f t="shared" si="10"/>
        <v>2134997.456684046</v>
      </c>
      <c r="D142" s="32">
        <f t="shared" si="16"/>
        <v>7185.3330472446978</v>
      </c>
      <c r="E142" s="33">
        <f t="shared" si="11"/>
        <v>7.8705363978280526E-2</v>
      </c>
      <c r="F142" s="34">
        <f t="shared" si="12"/>
        <v>0.1</v>
      </c>
      <c r="G142" s="29">
        <v>0</v>
      </c>
      <c r="H142" s="35">
        <f t="shared" si="13"/>
        <v>228.32451814137485</v>
      </c>
      <c r="I142" s="32">
        <f t="shared" si="14"/>
        <v>6978.6649056226715</v>
      </c>
      <c r="J142" s="36">
        <f t="shared" si="15"/>
        <v>2132625.3547076029</v>
      </c>
      <c r="K142" s="36">
        <v>272815.41796008532</v>
      </c>
    </row>
    <row r="143" spans="1:11" x14ac:dyDescent="0.2">
      <c r="A143" s="2">
        <v>129</v>
      </c>
      <c r="B143" s="25">
        <f t="shared" si="9"/>
        <v>233.7684597909402</v>
      </c>
      <c r="C143" s="32">
        <f t="shared" si="10"/>
        <v>2142135.9796274519</v>
      </c>
      <c r="D143" s="32">
        <f t="shared" si="16"/>
        <v>7138.5229434059002</v>
      </c>
      <c r="E143" s="33">
        <f t="shared" si="11"/>
        <v>7.8159004911993263E-2</v>
      </c>
      <c r="F143" s="34">
        <f t="shared" si="12"/>
        <v>0.1</v>
      </c>
      <c r="G143" s="29">
        <v>0</v>
      </c>
      <c r="H143" s="35">
        <f t="shared" si="13"/>
        <v>226.42971978194993</v>
      </c>
      <c r="I143" s="32">
        <f t="shared" si="14"/>
        <v>6920.7510077995394</v>
      </c>
      <c r="J143" s="36">
        <f t="shared" si="15"/>
        <v>2139546.1057154024</v>
      </c>
      <c r="K143" s="36">
        <v>274275.45049585833</v>
      </c>
    </row>
    <row r="144" spans="1:11" x14ac:dyDescent="0.2">
      <c r="A144" s="2">
        <v>130</v>
      </c>
      <c r="B144" s="25">
        <f t="shared" ref="B144:B207" si="17">$C$4*(1+($C$6*($C$5/12)*A144))^(-1/$C$6)</f>
        <v>232.26124383625995</v>
      </c>
      <c r="C144" s="32">
        <f t="shared" ref="C144:C207" si="18">(($C$4^$C$6)/((1-$C$6)*($C$5/12)))*(($C$4^(1-$C$6))-(B144^(1-$C$6)))*30.4375</f>
        <v>2149228.3180956901</v>
      </c>
      <c r="D144" s="32">
        <f t="shared" si="16"/>
        <v>7092.3384682382457</v>
      </c>
      <c r="E144" s="33">
        <f t="shared" ref="E144:E207" si="19">-LN(B144/B143)*12</f>
        <v>7.7620179042463891E-2</v>
      </c>
      <c r="F144" s="34">
        <f t="shared" ref="F144:F207" si="20">IF(E144&gt;0.1,E144,0.1)</f>
        <v>0.1</v>
      </c>
      <c r="G144" s="29">
        <v>0</v>
      </c>
      <c r="H144" s="35">
        <f t="shared" ref="H144:H207" si="21">H143*EXP(-F144/12)</f>
        <v>224.5506457996182</v>
      </c>
      <c r="I144" s="32">
        <f t="shared" ref="I144:I207" si="22">IF(G144=0,((H143-H144)/(F144/12)*30.4375),D144)</f>
        <v>6863.3177204666526</v>
      </c>
      <c r="J144" s="36">
        <f t="shared" ref="J144:J207" si="23">I144+J143</f>
        <v>2146409.4234358692</v>
      </c>
      <c r="K144" s="36">
        <v>275728.20108897978</v>
      </c>
    </row>
    <row r="145" spans="1:11" x14ac:dyDescent="0.2">
      <c r="A145" s="2">
        <v>131</v>
      </c>
      <c r="B145" s="25">
        <f t="shared" si="17"/>
        <v>230.77396574238998</v>
      </c>
      <c r="C145" s="32">
        <f t="shared" si="18"/>
        <v>2156275.0851285127</v>
      </c>
      <c r="D145" s="32">
        <f t="shared" ref="D145:D208" si="24">C145-C144</f>
        <v>7046.767032822594</v>
      </c>
      <c r="E145" s="33">
        <f t="shared" si="19"/>
        <v>7.7088731634306559E-2</v>
      </c>
      <c r="F145" s="34">
        <f t="shared" si="20"/>
        <v>0.1</v>
      </c>
      <c r="G145" s="29">
        <v>0</v>
      </c>
      <c r="H145" s="35">
        <f t="shared" si="21"/>
        <v>222.68716570237575</v>
      </c>
      <c r="I145" s="32">
        <f t="shared" si="22"/>
        <v>6806.3610551780275</v>
      </c>
      <c r="J145" s="36">
        <f t="shared" si="23"/>
        <v>2153215.7844910473</v>
      </c>
      <c r="K145" s="36">
        <v>277173.7060582902</v>
      </c>
    </row>
    <row r="146" spans="1:11" x14ac:dyDescent="0.2">
      <c r="A146" s="2">
        <v>132</v>
      </c>
      <c r="B146" s="25">
        <f t="shared" si="17"/>
        <v>229.30622840409569</v>
      </c>
      <c r="C146" s="32">
        <f t="shared" si="18"/>
        <v>2163276.8815139458</v>
      </c>
      <c r="D146" s="32">
        <f t="shared" si="24"/>
        <v>7001.7963854330592</v>
      </c>
      <c r="E146" s="33">
        <f t="shared" si="19"/>
        <v>7.6564512161081913E-2</v>
      </c>
      <c r="F146" s="34">
        <f t="shared" si="20"/>
        <v>0.1</v>
      </c>
      <c r="G146" s="29">
        <v>0</v>
      </c>
      <c r="H146" s="35">
        <f t="shared" si="21"/>
        <v>220.8391500811336</v>
      </c>
      <c r="I146" s="32">
        <f t="shared" si="22"/>
        <v>6749.87705658697</v>
      </c>
      <c r="J146" s="36">
        <f t="shared" si="23"/>
        <v>2159965.6615476343</v>
      </c>
      <c r="K146" s="36">
        <v>278612.00154148909</v>
      </c>
    </row>
    <row r="147" spans="1:11" x14ac:dyDescent="0.2">
      <c r="A147" s="2">
        <v>133</v>
      </c>
      <c r="B147" s="25">
        <f t="shared" si="17"/>
        <v>227.85764524576385</v>
      </c>
      <c r="C147" s="32">
        <f t="shared" si="18"/>
        <v>2170234.2961142878</v>
      </c>
      <c r="D147" s="32">
        <f t="shared" si="24"/>
        <v>6957.4146003420465</v>
      </c>
      <c r="E147" s="33">
        <f t="shared" si="19"/>
        <v>7.6047374163240575E-2</v>
      </c>
      <c r="F147" s="34">
        <f t="shared" si="20"/>
        <v>0.1</v>
      </c>
      <c r="G147" s="29">
        <v>0</v>
      </c>
      <c r="H147" s="35">
        <f t="shared" si="21"/>
        <v>219.00647060073092</v>
      </c>
      <c r="I147" s="32">
        <f t="shared" si="22"/>
        <v>6693.8618021707689</v>
      </c>
      <c r="J147" s="36">
        <f t="shared" si="23"/>
        <v>2166659.5233498053</v>
      </c>
      <c r="K147" s="36">
        <v>280043.12349603843</v>
      </c>
    </row>
    <row r="148" spans="1:11" x14ac:dyDescent="0.2">
      <c r="A148" s="2">
        <v>134</v>
      </c>
      <c r="B148" s="25">
        <f t="shared" si="17"/>
        <v>226.42783987364695</v>
      </c>
      <c r="C148" s="32">
        <f t="shared" si="18"/>
        <v>2177147.9061812456</v>
      </c>
      <c r="D148" s="32">
        <f t="shared" si="24"/>
        <v>6913.6100669577718</v>
      </c>
      <c r="E148" s="33">
        <f t="shared" si="19"/>
        <v>7.5537175111597896E-2</v>
      </c>
      <c r="F148" s="34">
        <f t="shared" si="20"/>
        <v>0.1</v>
      </c>
      <c r="G148" s="29">
        <v>0</v>
      </c>
      <c r="H148" s="35">
        <f t="shared" si="21"/>
        <v>217.18899999102285</v>
      </c>
      <c r="I148" s="32">
        <f t="shared" si="22"/>
        <v>6638.3114019587156</v>
      </c>
      <c r="J148" s="36">
        <f t="shared" si="23"/>
        <v>2173297.8347517638</v>
      </c>
      <c r="K148" s="36">
        <v>281467.10770006169</v>
      </c>
    </row>
    <row r="149" spans="1:11" x14ac:dyDescent="0.2">
      <c r="A149" s="2">
        <v>135</v>
      </c>
      <c r="B149" s="25">
        <f t="shared" si="17"/>
        <v>225.01644574182549</v>
      </c>
      <c r="C149" s="32">
        <f t="shared" si="18"/>
        <v>2184018.2776607489</v>
      </c>
      <c r="D149" s="32">
        <f t="shared" si="24"/>
        <v>6870.3714795033447</v>
      </c>
      <c r="E149" s="33">
        <f t="shared" si="19"/>
        <v>7.5033776276438216E-2</v>
      </c>
      <c r="F149" s="34">
        <f t="shared" si="20"/>
        <v>0.1</v>
      </c>
      <c r="G149" s="29">
        <v>0</v>
      </c>
      <c r="H149" s="35">
        <f t="shared" si="21"/>
        <v>215.38661203804219</v>
      </c>
      <c r="I149" s="32">
        <f t="shared" si="22"/>
        <v>6583.2219982618835</v>
      </c>
      <c r="J149" s="36">
        <f t="shared" si="23"/>
        <v>2179881.0567500256</v>
      </c>
      <c r="K149" s="36">
        <v>282883.9897532381</v>
      </c>
    </row>
    <row r="150" spans="1:11" x14ac:dyDescent="0.2">
      <c r="A150" s="2">
        <v>136</v>
      </c>
      <c r="B150" s="25">
        <f t="shared" si="17"/>
        <v>223.62310583126163</v>
      </c>
      <c r="C150" s="32">
        <f t="shared" si="18"/>
        <v>2190845.96548778</v>
      </c>
      <c r="D150" s="32">
        <f t="shared" si="24"/>
        <v>6827.6878270311281</v>
      </c>
      <c r="E150" s="33">
        <f t="shared" si="19"/>
        <v>7.4537042601727721E-2</v>
      </c>
      <c r="F150" s="34">
        <f t="shared" si="20"/>
        <v>0.1</v>
      </c>
      <c r="G150" s="29">
        <v>0</v>
      </c>
      <c r="H150" s="35">
        <f t="shared" si="21"/>
        <v>213.59918157523452</v>
      </c>
      <c r="I150" s="32">
        <f t="shared" si="22"/>
        <v>6528.5897654049886</v>
      </c>
      <c r="J150" s="36">
        <f t="shared" si="23"/>
        <v>2186409.6465154304</v>
      </c>
      <c r="K150" s="36">
        <v>284293.80507769273</v>
      </c>
    </row>
    <row r="151" spans="1:11" x14ac:dyDescent="0.2">
      <c r="A151" s="2">
        <v>137</v>
      </c>
      <c r="B151" s="25">
        <f t="shared" si="17"/>
        <v>222.24747234134881</v>
      </c>
      <c r="C151" s="32">
        <f t="shared" si="18"/>
        <v>2197631.5138716027</v>
      </c>
      <c r="D151" s="32">
        <f t="shared" si="24"/>
        <v>6785.5483838226646</v>
      </c>
      <c r="E151" s="33">
        <f t="shared" si="19"/>
        <v>7.4046842584278363E-2</v>
      </c>
      <c r="F151" s="34">
        <f t="shared" si="20"/>
        <v>0.1</v>
      </c>
      <c r="G151" s="29">
        <v>0</v>
      </c>
      <c r="H151" s="35">
        <f t="shared" si="21"/>
        <v>211.82658447476607</v>
      </c>
      <c r="I151" s="32">
        <f t="shared" si="22"/>
        <v>6474.4109094610485</v>
      </c>
      <c r="J151" s="36">
        <f t="shared" si="23"/>
        <v>2192884.0574248913</v>
      </c>
      <c r="K151" s="36">
        <v>285696.58891888219</v>
      </c>
    </row>
    <row r="152" spans="1:11" x14ac:dyDescent="0.2">
      <c r="A152" s="2">
        <v>138</v>
      </c>
      <c r="B152" s="25">
        <f t="shared" si="17"/>
        <v>220.88920639339085</v>
      </c>
      <c r="C152" s="32">
        <f t="shared" si="18"/>
        <v>2204375.4565718253</v>
      </c>
      <c r="D152" s="32">
        <f t="shared" si="24"/>
        <v>6743.9427002226003</v>
      </c>
      <c r="E152" s="33">
        <f t="shared" si="19"/>
        <v>7.3563048157762212E-2</v>
      </c>
      <c r="F152" s="34">
        <f t="shared" si="20"/>
        <v>0.1</v>
      </c>
      <c r="G152" s="29">
        <v>0</v>
      </c>
      <c r="H152" s="35">
        <f t="shared" si="21"/>
        <v>210.06869763890356</v>
      </c>
      <c r="I152" s="32">
        <f t="shared" si="22"/>
        <v>6420.6816679878075</v>
      </c>
      <c r="J152" s="36">
        <f t="shared" si="23"/>
        <v>2199304.739092879</v>
      </c>
      <c r="K152" s="36">
        <v>287092.37634647556</v>
      </c>
    </row>
    <row r="153" spans="1:11" x14ac:dyDescent="0.2">
      <c r="A153" s="2">
        <v>139</v>
      </c>
      <c r="B153" s="25">
        <f t="shared" si="17"/>
        <v>219.54797774547791</v>
      </c>
      <c r="C153" s="32">
        <f t="shared" si="18"/>
        <v>2211078.3171655796</v>
      </c>
      <c r="D153" s="32">
        <f t="shared" si="24"/>
        <v>6702.8605937543325</v>
      </c>
      <c r="E153" s="33">
        <f t="shared" si="19"/>
        <v>7.308553458105338E-2</v>
      </c>
      <c r="F153" s="34">
        <f t="shared" si="20"/>
        <v>0.1</v>
      </c>
      <c r="G153" s="29">
        <v>0</v>
      </c>
      <c r="H153" s="35">
        <f t="shared" si="21"/>
        <v>208.32539899146585</v>
      </c>
      <c r="I153" s="32">
        <f t="shared" si="22"/>
        <v>6367.3983097662422</v>
      </c>
      <c r="J153" s="36">
        <f t="shared" si="23"/>
        <v>2205672.1374026453</v>
      </c>
      <c r="K153" s="36">
        <v>288481.20225523121</v>
      </c>
    </row>
    <row r="154" spans="1:11" x14ac:dyDescent="0.2">
      <c r="A154" s="2">
        <v>140</v>
      </c>
      <c r="B154" s="25">
        <f t="shared" si="17"/>
        <v>218.22346451824748</v>
      </c>
      <c r="C154" s="32">
        <f t="shared" si="18"/>
        <v>2217740.6093062144</v>
      </c>
      <c r="D154" s="32">
        <f t="shared" si="24"/>
        <v>6662.2921406347305</v>
      </c>
      <c r="E154" s="33">
        <f t="shared" si="19"/>
        <v>7.2614180331097539E-2</v>
      </c>
      <c r="F154" s="34">
        <f t="shared" si="20"/>
        <v>0.1</v>
      </c>
      <c r="G154" s="29">
        <v>0</v>
      </c>
      <c r="H154" s="35">
        <f t="shared" si="21"/>
        <v>206.59656746934627</v>
      </c>
      <c r="I154" s="32">
        <f t="shared" si="22"/>
        <v>6314.5571345417566</v>
      </c>
      <c r="J154" s="36">
        <f t="shared" si="23"/>
        <v>2211986.694537187</v>
      </c>
      <c r="K154" s="36">
        <v>289863.10136586917</v>
      </c>
    </row>
    <row r="155" spans="1:11" x14ac:dyDescent="0.2">
      <c r="A155" s="2">
        <v>141</v>
      </c>
      <c r="B155" s="25">
        <f t="shared" si="17"/>
        <v>216.91535293105036</v>
      </c>
      <c r="C155" s="32">
        <f t="shared" si="18"/>
        <v>2224362.8369737794</v>
      </c>
      <c r="D155" s="32">
        <f t="shared" si="24"/>
        <v>6622.2276675649919</v>
      </c>
      <c r="E155" s="33">
        <f t="shared" si="19"/>
        <v>7.2148866999754369E-2</v>
      </c>
      <c r="F155" s="34">
        <f t="shared" si="20"/>
        <v>0.1</v>
      </c>
      <c r="G155" s="29">
        <v>0</v>
      </c>
      <c r="H155" s="35">
        <f t="shared" si="21"/>
        <v>204.88208301410543</v>
      </c>
      <c r="I155" s="32">
        <f t="shared" si="22"/>
        <v>6262.1544727671526</v>
      </c>
      <c r="J155" s="36">
        <f t="shared" si="23"/>
        <v>2218248.8490099544</v>
      </c>
      <c r="K155" s="36">
        <v>291238.10822593927</v>
      </c>
    </row>
    <row r="156" spans="1:11" x14ac:dyDescent="0.2">
      <c r="A156" s="2">
        <v>142</v>
      </c>
      <c r="B156" s="25">
        <f t="shared" si="17"/>
        <v>215.62333704806267</v>
      </c>
      <c r="C156" s="32">
        <f t="shared" si="18"/>
        <v>2230945.4947176543</v>
      </c>
      <c r="D156" s="32">
        <f t="shared" si="24"/>
        <v>6582.6577438749373</v>
      </c>
      <c r="E156" s="33">
        <f t="shared" si="19"/>
        <v>7.1689479194625941E-2</v>
      </c>
      <c r="F156" s="34">
        <f t="shared" si="20"/>
        <v>0.1</v>
      </c>
      <c r="G156" s="29">
        <v>0</v>
      </c>
      <c r="H156" s="35">
        <f t="shared" si="21"/>
        <v>203.18182656363385</v>
      </c>
      <c r="I156" s="32">
        <f t="shared" si="22"/>
        <v>6210.1866853474639</v>
      </c>
      <c r="J156" s="36">
        <f t="shared" si="23"/>
        <v>2224459.0356953018</v>
      </c>
      <c r="K156" s="36">
        <v>292606.25721068453</v>
      </c>
    </row>
    <row r="157" spans="1:11" x14ac:dyDescent="0.2">
      <c r="A157" s="2">
        <v>143</v>
      </c>
      <c r="B157" s="25">
        <f t="shared" si="17"/>
        <v>214.34711853390797</v>
      </c>
      <c r="C157" s="32">
        <f t="shared" si="18"/>
        <v>2237489.0678915624</v>
      </c>
      <c r="D157" s="32">
        <f t="shared" si="24"/>
        <v>6543.5731739080511</v>
      </c>
      <c r="E157" s="33">
        <f t="shared" si="19"/>
        <v>7.1235904443664011E-2</v>
      </c>
      <c r="F157" s="34">
        <f t="shared" si="20"/>
        <v>0.1</v>
      </c>
      <c r="G157" s="29">
        <v>0</v>
      </c>
      <c r="H157" s="35">
        <f t="shared" si="21"/>
        <v>201.4956800438836</v>
      </c>
      <c r="I157" s="32">
        <f t="shared" si="22"/>
        <v>6158.650163387797</v>
      </c>
      <c r="J157" s="36">
        <f t="shared" si="23"/>
        <v>2230617.6858586897</v>
      </c>
      <c r="K157" s="36">
        <v>293967.5825239009</v>
      </c>
    </row>
    <row r="158" spans="1:11" x14ac:dyDescent="0.2">
      <c r="A158" s="2">
        <v>144</v>
      </c>
      <c r="B158" s="25">
        <f t="shared" si="17"/>
        <v>213.08640641837587</v>
      </c>
      <c r="C158" s="32">
        <f t="shared" si="18"/>
        <v>2243994.0328813274</v>
      </c>
      <c r="D158" s="32">
        <f t="shared" si="24"/>
        <v>6504.9649897650816</v>
      </c>
      <c r="E158" s="33">
        <f t="shared" si="19"/>
        <v>7.0788033103408296E-2</v>
      </c>
      <c r="F158" s="34">
        <f t="shared" si="20"/>
        <v>0.1</v>
      </c>
      <c r="G158" s="29">
        <v>0</v>
      </c>
      <c r="H158" s="35">
        <f t="shared" si="21"/>
        <v>199.82352636066872</v>
      </c>
      <c r="I158" s="32">
        <f t="shared" si="22"/>
        <v>6107.5413279423228</v>
      </c>
      <c r="J158" s="36">
        <f t="shared" si="23"/>
        <v>2236725.2271866319</v>
      </c>
      <c r="K158" s="36">
        <v>295322.11819879204</v>
      </c>
    </row>
    <row r="159" spans="1:11" x14ac:dyDescent="0.2">
      <c r="A159" s="2">
        <v>145</v>
      </c>
      <c r="B159" s="25">
        <f t="shared" si="17"/>
        <v>211.84091686984601</v>
      </c>
      <c r="C159" s="32">
        <f t="shared" si="18"/>
        <v>2250460.8573255697</v>
      </c>
      <c r="D159" s="32">
        <f t="shared" si="24"/>
        <v>6466.8244442422874</v>
      </c>
      <c r="E159" s="33">
        <f t="shared" si="19"/>
        <v>7.0345758270516853E-2</v>
      </c>
      <c r="F159" s="34">
        <f t="shared" si="20"/>
        <v>0.1</v>
      </c>
      <c r="G159" s="29">
        <v>0</v>
      </c>
      <c r="H159" s="35">
        <f t="shared" si="21"/>
        <v>198.16524939153368</v>
      </c>
      <c r="I159" s="32">
        <f t="shared" si="22"/>
        <v>6056.8566297657517</v>
      </c>
      <c r="J159" s="36">
        <f t="shared" si="23"/>
        <v>2242782.0838163975</v>
      </c>
      <c r="K159" s="36">
        <v>296669.89809882041</v>
      </c>
    </row>
    <row r="160" spans="1:11" x14ac:dyDescent="0.2">
      <c r="A160" s="2">
        <v>146</v>
      </c>
      <c r="B160" s="25">
        <f t="shared" si="17"/>
        <v>210.61037297704019</v>
      </c>
      <c r="C160" s="32">
        <f t="shared" si="18"/>
        <v>2256890.000329643</v>
      </c>
      <c r="D160" s="32">
        <f t="shared" si="24"/>
        <v>6429.1430040732957</v>
      </c>
      <c r="E160" s="33">
        <f t="shared" si="19"/>
        <v>6.9908975696796091E-2</v>
      </c>
      <c r="F160" s="34">
        <f t="shared" si="20"/>
        <v>0.1</v>
      </c>
      <c r="G160" s="29">
        <v>0</v>
      </c>
      <c r="H160" s="35">
        <f t="shared" si="21"/>
        <v>196.52073397768919</v>
      </c>
      <c r="I160" s="32">
        <f t="shared" si="22"/>
        <v>6006.5925490669915</v>
      </c>
      <c r="J160" s="36">
        <f t="shared" si="23"/>
        <v>2248788.6763654645</v>
      </c>
      <c r="K160" s="36">
        <v>298010.95591855369</v>
      </c>
    </row>
    <row r="161" spans="1:11" x14ac:dyDescent="0.2">
      <c r="A161" s="2">
        <v>147</v>
      </c>
      <c r="B161" s="25">
        <f t="shared" si="17"/>
        <v>209.39450453874917</v>
      </c>
      <c r="C161" s="32">
        <f t="shared" si="18"/>
        <v>2263281.9126730626</v>
      </c>
      <c r="D161" s="32">
        <f t="shared" si="24"/>
        <v>6391.9123434196226</v>
      </c>
      <c r="E161" s="33">
        <f t="shared" si="19"/>
        <v>6.9477583707256235E-2</v>
      </c>
      <c r="F161" s="34">
        <f t="shared" si="20"/>
        <v>0.1</v>
      </c>
      <c r="G161" s="29">
        <v>0</v>
      </c>
      <c r="H161" s="35">
        <f t="shared" si="21"/>
        <v>194.88986591601505</v>
      </c>
      <c r="I161" s="32">
        <f t="shared" si="22"/>
        <v>5956.7455952647797</v>
      </c>
      <c r="J161" s="36">
        <f t="shared" si="23"/>
        <v>2254745.4219607292</v>
      </c>
      <c r="K161" s="36">
        <v>299345.32518450724</v>
      </c>
    </row>
    <row r="162" spans="1:11" x14ac:dyDescent="0.2">
      <c r="A162" s="2">
        <v>148</v>
      </c>
      <c r="B162" s="25">
        <f t="shared" si="17"/>
        <v>208.19304786119608</v>
      </c>
      <c r="C162" s="32">
        <f t="shared" si="18"/>
        <v>2269637.0370106283</v>
      </c>
      <c r="D162" s="32">
        <f t="shared" si="24"/>
        <v>6355.1243375656195</v>
      </c>
      <c r="E162" s="33">
        <f t="shared" si="19"/>
        <v>6.9051483121162938E-2</v>
      </c>
      <c r="F162" s="34">
        <f t="shared" si="20"/>
        <v>0.1</v>
      </c>
      <c r="G162" s="29">
        <v>0</v>
      </c>
      <c r="H162" s="35">
        <f t="shared" si="21"/>
        <v>193.27253195112934</v>
      </c>
      <c r="I162" s="32">
        <f t="shared" si="22"/>
        <v>5907.3123067450797</v>
      </c>
      <c r="J162" s="36">
        <f t="shared" si="23"/>
        <v>2260652.7342674742</v>
      </c>
      <c r="K162" s="36">
        <v>300673.03925598221</v>
      </c>
    </row>
    <row r="163" spans="1:11" x14ac:dyDescent="0.2">
      <c r="A163" s="2">
        <v>149</v>
      </c>
      <c r="B163" s="25">
        <f t="shared" si="17"/>
        <v>207.00574556271326</v>
      </c>
      <c r="C163" s="32">
        <f t="shared" si="18"/>
        <v>2275955.8080675141</v>
      </c>
      <c r="D163" s="32">
        <f t="shared" si="24"/>
        <v>6318.7710568858311</v>
      </c>
      <c r="E163" s="33">
        <f t="shared" si="19"/>
        <v>6.8630577176040208E-2</v>
      </c>
      <c r="F163" s="34">
        <f t="shared" si="20"/>
        <v>0.1</v>
      </c>
      <c r="G163" s="29">
        <v>0</v>
      </c>
      <c r="H163" s="35">
        <f t="shared" si="21"/>
        <v>191.66861976752341</v>
      </c>
      <c r="I163" s="32">
        <f t="shared" si="22"/>
        <v>5858.2892506206517</v>
      </c>
      <c r="J163" s="36">
        <f t="shared" si="23"/>
        <v>2266511.0235180948</v>
      </c>
      <c r="K163" s="36">
        <v>301994.13132589957</v>
      </c>
    </row>
    <row r="164" spans="1:11" x14ac:dyDescent="0.2">
      <c r="A164" s="2">
        <v>150</v>
      </c>
      <c r="B164" s="25">
        <f t="shared" si="17"/>
        <v>205.83234638542595</v>
      </c>
      <c r="C164" s="32">
        <f t="shared" si="18"/>
        <v>2282238.6528284983</v>
      </c>
      <c r="D164" s="32">
        <f t="shared" si="24"/>
        <v>6282.8447609841824</v>
      </c>
      <c r="E164" s="33">
        <f t="shared" si="19"/>
        <v>6.8214771454447945E-2</v>
      </c>
      <c r="F164" s="34">
        <f t="shared" si="20"/>
        <v>0.1</v>
      </c>
      <c r="G164" s="29">
        <v>0</v>
      </c>
      <c r="H164" s="35">
        <f t="shared" si="21"/>
        <v>190.07801798176217</v>
      </c>
      <c r="I164" s="32">
        <f t="shared" si="22"/>
        <v>5809.6730224929179</v>
      </c>
      <c r="J164" s="36">
        <f t="shared" si="23"/>
        <v>2272320.6965405876</v>
      </c>
      <c r="K164" s="36">
        <v>303308.63442162977</v>
      </c>
    </row>
    <row r="165" spans="1:11" x14ac:dyDescent="0.2">
      <c r="A165" s="2">
        <v>151</v>
      </c>
      <c r="B165" s="25">
        <f t="shared" si="17"/>
        <v>204.67260501365192</v>
      </c>
      <c r="C165" s="32">
        <f t="shared" si="18"/>
        <v>2288485.9907215936</v>
      </c>
      <c r="D165" s="32">
        <f t="shared" si="24"/>
        <v>6247.3378930953331</v>
      </c>
      <c r="E165" s="33">
        <f t="shared" si="19"/>
        <v>6.7803973813328755E-2</v>
      </c>
      <c r="F165" s="34">
        <f t="shared" si="20"/>
        <v>0.1</v>
      </c>
      <c r="G165" s="29">
        <v>0</v>
      </c>
      <c r="H165" s="35">
        <f t="shared" si="21"/>
        <v>188.50061613474907</v>
      </c>
      <c r="I165" s="32">
        <f t="shared" si="22"/>
        <v>5761.4602462153725</v>
      </c>
      <c r="J165" s="36">
        <f t="shared" si="23"/>
        <v>2278082.1567868032</v>
      </c>
      <c r="K165" s="36">
        <v>304616.58140581875</v>
      </c>
    </row>
    <row r="166" spans="1:11" x14ac:dyDescent="0.2">
      <c r="A166" s="2">
        <v>152</v>
      </c>
      <c r="B166" s="25">
        <f t="shared" si="17"/>
        <v>203.52628189873863</v>
      </c>
      <c r="C166" s="32">
        <f t="shared" si="18"/>
        <v>2294698.2337962114</v>
      </c>
      <c r="D166" s="32">
        <f t="shared" si="24"/>
        <v>6212.2430746178143</v>
      </c>
      <c r="E166" s="33">
        <f t="shared" si="19"/>
        <v>6.7398094315917881E-2</v>
      </c>
      <c r="F166" s="34">
        <f t="shared" si="20"/>
        <v>0.1</v>
      </c>
      <c r="G166" s="29">
        <v>0</v>
      </c>
      <c r="H166" s="35">
        <f t="shared" si="21"/>
        <v>186.93630468405522</v>
      </c>
      <c r="I166" s="32">
        <f t="shared" si="22"/>
        <v>5713.6475736592884</v>
      </c>
      <c r="J166" s="36">
        <f t="shared" si="23"/>
        <v>2283795.8043604624</v>
      </c>
      <c r="K166" s="36">
        <v>305918.0049772092</v>
      </c>
    </row>
    <row r="167" spans="1:11" x14ac:dyDescent="0.2">
      <c r="A167" s="2">
        <v>153</v>
      </c>
      <c r="B167" s="25">
        <f t="shared" si="17"/>
        <v>202.39314309007156</v>
      </c>
      <c r="C167" s="32">
        <f t="shared" si="18"/>
        <v>2300875.7868961128</v>
      </c>
      <c r="D167" s="32">
        <f t="shared" si="24"/>
        <v>6177.5530999014154</v>
      </c>
      <c r="E167" s="33">
        <f t="shared" si="19"/>
        <v>6.6997045166164906E-2</v>
      </c>
      <c r="F167" s="34">
        <f t="shared" si="20"/>
        <v>0.1</v>
      </c>
      <c r="G167" s="29">
        <v>0</v>
      </c>
      <c r="H167" s="35">
        <f t="shared" si="21"/>
        <v>185.38497499631231</v>
      </c>
      <c r="I167" s="32">
        <f t="shared" si="22"/>
        <v>5666.2316844809675</v>
      </c>
      <c r="J167" s="36">
        <f t="shared" si="23"/>
        <v>2289462.0360449431</v>
      </c>
      <c r="K167" s="36">
        <v>307212.93767145823</v>
      </c>
    </row>
    <row r="168" spans="1:11" x14ac:dyDescent="0.2">
      <c r="A168" s="2">
        <v>154</v>
      </c>
      <c r="B168" s="25">
        <f t="shared" si="17"/>
        <v>201.27296007200286</v>
      </c>
      <c r="C168" s="32">
        <f t="shared" si="18"/>
        <v>2307019.0478273262</v>
      </c>
      <c r="D168" s="32">
        <f t="shared" si="24"/>
        <v>6143.2609312133864</v>
      </c>
      <c r="E168" s="33">
        <f t="shared" si="19"/>
        <v>6.6600740645366974E-2</v>
      </c>
      <c r="F168" s="34">
        <f t="shared" si="20"/>
        <v>0.1</v>
      </c>
      <c r="G168" s="29">
        <v>0</v>
      </c>
      <c r="H168" s="35">
        <f t="shared" si="21"/>
        <v>183.84651933966862</v>
      </c>
      <c r="I168" s="32">
        <f t="shared" si="22"/>
        <v>5619.2092858910828</v>
      </c>
      <c r="J168" s="36">
        <f t="shared" si="23"/>
        <v>2295081.2453308343</v>
      </c>
      <c r="K168" s="36">
        <v>308501.41186195059</v>
      </c>
    </row>
    <row r="169" spans="1:11" x14ac:dyDescent="0.2">
      <c r="A169" s="2">
        <v>155</v>
      </c>
      <c r="B169" s="25">
        <f t="shared" si="17"/>
        <v>200.16550960645873</v>
      </c>
      <c r="C169" s="32">
        <f t="shared" si="18"/>
        <v>2313128.4075211193</v>
      </c>
      <c r="D169" s="32">
        <f t="shared" si="24"/>
        <v>6109.3596937931143</v>
      </c>
      <c r="E169" s="33">
        <f t="shared" si="19"/>
        <v>6.6209097051098564E-2</v>
      </c>
      <c r="F169" s="34">
        <f t="shared" si="20"/>
        <v>0.1</v>
      </c>
      <c r="G169" s="29">
        <v>0</v>
      </c>
      <c r="H169" s="35">
        <f t="shared" si="21"/>
        <v>182.32083087630747</v>
      </c>
      <c r="I169" s="32">
        <f t="shared" si="22"/>
        <v>5572.5771124265975</v>
      </c>
      <c r="J169" s="36">
        <f t="shared" si="23"/>
        <v>2300653.8224432608</v>
      </c>
      <c r="K169" s="36">
        <v>309783.45976060821</v>
      </c>
    </row>
    <row r="170" spans="1:11" x14ac:dyDescent="0.2">
      <c r="A170" s="2">
        <v>156</v>
      </c>
      <c r="B170" s="25">
        <f t="shared" si="17"/>
        <v>199.07057358099559</v>
      </c>
      <c r="C170" s="32">
        <f t="shared" si="18"/>
        <v>2319204.2501923582</v>
      </c>
      <c r="D170" s="32">
        <f t="shared" si="24"/>
        <v>6075.8426712388173</v>
      </c>
      <c r="E170" s="33">
        <f t="shared" si="19"/>
        <v>6.5822032638282693E-2</v>
      </c>
      <c r="F170" s="34">
        <f t="shared" si="20"/>
        <v>0.1</v>
      </c>
      <c r="G170" s="29">
        <v>0</v>
      </c>
      <c r="H170" s="35">
        <f t="shared" si="21"/>
        <v>180.80780365502801</v>
      </c>
      <c r="I170" s="32">
        <f t="shared" si="22"/>
        <v>5526.3319257232206</v>
      </c>
      <c r="J170" s="36">
        <f t="shared" si="23"/>
        <v>2306180.154368984</v>
      </c>
      <c r="K170" s="36">
        <v>311059.11341869528</v>
      </c>
    </row>
    <row r="171" spans="1:11" x14ac:dyDescent="0.2">
      <c r="A171" s="2">
        <v>157</v>
      </c>
      <c r="B171" s="25">
        <f t="shared" si="17"/>
        <v>197.98793886208603</v>
      </c>
      <c r="C171" s="32">
        <f t="shared" si="18"/>
        <v>2325246.9534932328</v>
      </c>
      <c r="D171" s="32">
        <f t="shared" si="24"/>
        <v>6042.7033008746803</v>
      </c>
      <c r="E171" s="33">
        <f t="shared" si="19"/>
        <v>6.5439467562316028E-2</v>
      </c>
      <c r="F171" s="34">
        <f t="shared" si="20"/>
        <v>0.1</v>
      </c>
      <c r="G171" s="29">
        <v>0</v>
      </c>
      <c r="H171" s="35">
        <f t="shared" si="21"/>
        <v>179.30733260388735</v>
      </c>
      <c r="I171" s="32">
        <f t="shared" si="22"/>
        <v>5480.4705142912762</v>
      </c>
      <c r="J171" s="36">
        <f t="shared" si="23"/>
        <v>2311660.6248832755</v>
      </c>
      <c r="K171" s="36">
        <v>312328.40472761972</v>
      </c>
    </row>
    <row r="172" spans="1:11" x14ac:dyDescent="0.2">
      <c r="A172" s="2">
        <v>158</v>
      </c>
      <c r="B172" s="25">
        <f t="shared" si="17"/>
        <v>196.91739715342609</v>
      </c>
      <c r="C172" s="32">
        <f t="shared" si="18"/>
        <v>2331256.8886626652</v>
      </c>
      <c r="D172" s="32">
        <f t="shared" si="24"/>
        <v>6009.9351694323123</v>
      </c>
      <c r="E172" s="33">
        <f t="shared" si="19"/>
        <v>6.5061323824124745E-2</v>
      </c>
      <c r="F172" s="34">
        <f t="shared" si="20"/>
        <v>0.1</v>
      </c>
      <c r="G172" s="29">
        <v>0</v>
      </c>
      <c r="H172" s="35">
        <f t="shared" si="21"/>
        <v>177.81931352290394</v>
      </c>
      <c r="I172" s="32">
        <f t="shared" si="22"/>
        <v>5434.9896932918909</v>
      </c>
      <c r="J172" s="36">
        <f t="shared" si="23"/>
        <v>2317095.6145765674</v>
      </c>
      <c r="K172" s="36">
        <v>313591.36541973037</v>
      </c>
    </row>
    <row r="173" spans="1:11" x14ac:dyDescent="0.2">
      <c r="A173" s="2">
        <v>159</v>
      </c>
      <c r="B173" s="25">
        <f t="shared" si="17"/>
        <v>195.85874485906285</v>
      </c>
      <c r="C173" s="32">
        <f t="shared" si="18"/>
        <v>2337234.4206714206</v>
      </c>
      <c r="D173" s="32">
        <f t="shared" si="24"/>
        <v>5977.5320087554865</v>
      </c>
      <c r="E173" s="33">
        <f t="shared" si="19"/>
        <v>6.4687525217198102E-2</v>
      </c>
      <c r="F173" s="34">
        <f t="shared" si="20"/>
        <v>0.1</v>
      </c>
      <c r="G173" s="29">
        <v>0</v>
      </c>
      <c r="H173" s="35">
        <f t="shared" si="21"/>
        <v>176.34364307682139</v>
      </c>
      <c r="I173" s="32">
        <f t="shared" si="22"/>
        <v>5389.8863043164993</v>
      </c>
      <c r="J173" s="36">
        <f t="shared" si="23"/>
        <v>2322485.500880884</v>
      </c>
      <c r="K173" s="36">
        <v>314848.02706911025</v>
      </c>
    </row>
    <row r="174" spans="1:11" x14ac:dyDescent="0.2">
      <c r="A174" s="2">
        <v>160</v>
      </c>
      <c r="B174" s="25">
        <f t="shared" si="17"/>
        <v>194.81178295115367</v>
      </c>
      <c r="C174" s="32">
        <f t="shared" si="18"/>
        <v>2343179.9083631709</v>
      </c>
      <c r="D174" s="32">
        <f t="shared" si="24"/>
        <v>5945.4876917502843</v>
      </c>
      <c r="E174" s="33">
        <f t="shared" si="19"/>
        <v>6.4317997276327699E-2</v>
      </c>
      <c r="F174" s="34">
        <f t="shared" si="20"/>
        <v>0.1</v>
      </c>
      <c r="G174" s="29">
        <v>0</v>
      </c>
      <c r="H174" s="35">
        <f t="shared" si="21"/>
        <v>174.88021878793234</v>
      </c>
      <c r="I174" s="32">
        <f t="shared" si="22"/>
        <v>5345.1572151672854</v>
      </c>
      <c r="J174" s="36">
        <f t="shared" si="23"/>
        <v>2327830.6580960513</v>
      </c>
      <c r="K174" s="36">
        <v>316098.4210923661</v>
      </c>
    </row>
    <row r="175" spans="1:11" x14ac:dyDescent="0.2">
      <c r="A175" s="2">
        <v>161</v>
      </c>
      <c r="B175" s="25">
        <f t="shared" si="17"/>
        <v>193.77631684217283</v>
      </c>
      <c r="C175" s="32">
        <f t="shared" si="18"/>
        <v>2349093.7045915728</v>
      </c>
      <c r="D175" s="32">
        <f t="shared" si="24"/>
        <v>5913.7962284018286</v>
      </c>
      <c r="E175" s="33">
        <f t="shared" si="19"/>
        <v>6.3952667228221696E-2</v>
      </c>
      <c r="F175" s="34">
        <f t="shared" si="20"/>
        <v>0.1</v>
      </c>
      <c r="G175" s="29">
        <v>0</v>
      </c>
      <c r="H175" s="35">
        <f t="shared" si="21"/>
        <v>173.42893902896193</v>
      </c>
      <c r="I175" s="32">
        <f t="shared" si="22"/>
        <v>5300.7993196393891</v>
      </c>
      <c r="J175" s="36">
        <f t="shared" si="23"/>
        <v>2333131.4574156906</v>
      </c>
      <c r="K175" s="36">
        <v>317342.57874941366</v>
      </c>
    </row>
    <row r="176" spans="1:11" x14ac:dyDescent="0.2">
      <c r="A176" s="2">
        <v>162</v>
      </c>
      <c r="B176" s="25">
        <f t="shared" si="17"/>
        <v>192.75215626139374</v>
      </c>
      <c r="C176" s="32">
        <f t="shared" si="18"/>
        <v>2354976.156353524</v>
      </c>
      <c r="D176" s="32">
        <f t="shared" si="24"/>
        <v>5882.4517619512044</v>
      </c>
      <c r="E176" s="33">
        <f t="shared" si="19"/>
        <v>6.3591463943675097E-2</v>
      </c>
      <c r="F176" s="34">
        <f t="shared" si="20"/>
        <v>0.1</v>
      </c>
      <c r="G176" s="29">
        <v>0</v>
      </c>
      <c r="H176" s="35">
        <f t="shared" si="21"/>
        <v>171.98970301601037</v>
      </c>
      <c r="I176" s="32">
        <f t="shared" si="22"/>
        <v>5256.8095373056021</v>
      </c>
      <c r="J176" s="36">
        <f t="shared" si="23"/>
        <v>2338388.2669529961</v>
      </c>
      <c r="K176" s="36">
        <v>318580.53114425909</v>
      </c>
    </row>
    <row r="177" spans="1:11" x14ac:dyDescent="0.2">
      <c r="A177" s="2">
        <v>163</v>
      </c>
      <c r="B177" s="25">
        <f t="shared" si="17"/>
        <v>191.73911513547969</v>
      </c>
      <c r="C177" s="32">
        <f t="shared" si="18"/>
        <v>2360827.6049187407</v>
      </c>
      <c r="D177" s="32">
        <f t="shared" si="24"/>
        <v>5851.448565216735</v>
      </c>
      <c r="E177" s="33">
        <f t="shared" si="19"/>
        <v>6.3234317891402381E-2</v>
      </c>
      <c r="F177" s="34">
        <f t="shared" si="20"/>
        <v>0.1</v>
      </c>
      <c r="G177" s="29">
        <v>0</v>
      </c>
      <c r="H177" s="35">
        <f t="shared" si="21"/>
        <v>170.56241080155385</v>
      </c>
      <c r="I177" s="32">
        <f t="shared" si="22"/>
        <v>5213.1848133024187</v>
      </c>
      <c r="J177" s="36">
        <f t="shared" si="23"/>
        <v>2343601.4517662986</v>
      </c>
      <c r="K177" s="36">
        <v>319812.30922577676</v>
      </c>
    </row>
    <row r="178" spans="1:11" x14ac:dyDescent="0.2">
      <c r="A178" s="2">
        <v>164</v>
      </c>
      <c r="B178" s="25">
        <f t="shared" si="17"/>
        <v>190.73701147302407</v>
      </c>
      <c r="C178" s="32">
        <f t="shared" si="18"/>
        <v>2366648.3859557356</v>
      </c>
      <c r="D178" s="32">
        <f t="shared" si="24"/>
        <v>5820.7810369948857</v>
      </c>
      <c r="E178" s="33">
        <f t="shared" si="19"/>
        <v>6.2881161093441718E-2</v>
      </c>
      <c r="F178" s="34">
        <f t="shared" si="20"/>
        <v>0.1</v>
      </c>
      <c r="G178" s="29">
        <v>0</v>
      </c>
      <c r="H178" s="35">
        <f t="shared" si="21"/>
        <v>169.14696326750393</v>
      </c>
      <c r="I178" s="32">
        <f t="shared" si="22"/>
        <v>5169.9221181173234</v>
      </c>
      <c r="J178" s="36">
        <f t="shared" si="23"/>
        <v>2348771.3738844157</v>
      </c>
      <c r="K178" s="36">
        <v>321037.94378848287</v>
      </c>
    </row>
    <row r="179" spans="1:11" x14ac:dyDescent="0.2">
      <c r="A179" s="2">
        <v>165</v>
      </c>
      <c r="B179" s="25">
        <f t="shared" si="17"/>
        <v>189.74566725288852</v>
      </c>
      <c r="C179" s="32">
        <f t="shared" si="18"/>
        <v>2372438.829654363</v>
      </c>
      <c r="D179" s="32">
        <f t="shared" si="24"/>
        <v>5790.4436986274086</v>
      </c>
      <c r="E179" s="33">
        <f t="shared" si="19"/>
        <v>6.2531927082013133E-2</v>
      </c>
      <c r="F179" s="34">
        <f t="shared" si="20"/>
        <v>0.1</v>
      </c>
      <c r="G179" s="29">
        <v>0</v>
      </c>
      <c r="H179" s="35">
        <f t="shared" si="21"/>
        <v>167.74326211832411</v>
      </c>
      <c r="I179" s="32">
        <f t="shared" si="22"/>
        <v>5127.018447379307</v>
      </c>
      <c r="J179" s="36">
        <f t="shared" si="23"/>
        <v>2353898.3923317948</v>
      </c>
      <c r="K179" s="36">
        <v>322257.46547330526</v>
      </c>
    </row>
    <row r="180" spans="1:11" x14ac:dyDescent="0.2">
      <c r="A180" s="2">
        <v>166</v>
      </c>
      <c r="B180" s="25">
        <f t="shared" si="17"/>
        <v>188.76490831619444</v>
      </c>
      <c r="C180" s="32">
        <f t="shared" si="18"/>
        <v>2378199.2608450041</v>
      </c>
      <c r="D180" s="32">
        <f t="shared" si="24"/>
        <v>5760.4311906411313</v>
      </c>
      <c r="E180" s="33">
        <f t="shared" si="19"/>
        <v>6.2186550857791165E-2</v>
      </c>
      <c r="F180" s="34">
        <f t="shared" si="20"/>
        <v>0.1</v>
      </c>
      <c r="G180" s="29">
        <v>0</v>
      </c>
      <c r="H180" s="35">
        <f t="shared" si="21"/>
        <v>166.35120987420382</v>
      </c>
      <c r="I180" s="32">
        <f t="shared" si="22"/>
        <v>5084.4708216493718</v>
      </c>
      <c r="J180" s="36">
        <f t="shared" si="23"/>
        <v>2358982.8631534441</v>
      </c>
      <c r="K180" s="36">
        <v>323470.90476834966</v>
      </c>
    </row>
    <row r="181" spans="1:11" x14ac:dyDescent="0.2">
      <c r="A181" s="2">
        <v>167</v>
      </c>
      <c r="B181" s="25">
        <f t="shared" si="17"/>
        <v>187.79456426182765</v>
      </c>
      <c r="C181" s="32">
        <f t="shared" si="18"/>
        <v>2383929.9991145362</v>
      </c>
      <c r="D181" s="32">
        <f t="shared" si="24"/>
        <v>5730.7382695320994</v>
      </c>
      <c r="E181" s="33">
        <f t="shared" si="19"/>
        <v>6.1844968849613671E-2</v>
      </c>
      <c r="F181" s="34">
        <f t="shared" si="20"/>
        <v>0.1</v>
      </c>
      <c r="G181" s="29">
        <v>0</v>
      </c>
      <c r="H181" s="35">
        <f t="shared" si="21"/>
        <v>164.97070986428886</v>
      </c>
      <c r="I181" s="32">
        <f t="shared" si="22"/>
        <v>5042.2762862143691</v>
      </c>
      <c r="J181" s="36">
        <f t="shared" si="23"/>
        <v>2364025.1394396587</v>
      </c>
      <c r="K181" s="36">
        <v>324678.29200966161</v>
      </c>
    </row>
    <row r="182" spans="1:11" x14ac:dyDescent="0.2">
      <c r="A182" s="2">
        <v>168</v>
      </c>
      <c r="B182" s="25">
        <f t="shared" si="17"/>
        <v>186.83446834532535</v>
      </c>
      <c r="C182" s="32">
        <f t="shared" si="18"/>
        <v>2389631.3589191386</v>
      </c>
      <c r="D182" s="32">
        <f t="shared" si="24"/>
        <v>5701.3598046023399</v>
      </c>
      <c r="E182" s="33">
        <f t="shared" si="19"/>
        <v>6.1507118875411743E-2</v>
      </c>
      <c r="F182" s="34">
        <f t="shared" si="20"/>
        <v>0.1</v>
      </c>
      <c r="G182" s="29">
        <v>0</v>
      </c>
      <c r="H182" s="35">
        <f t="shared" si="21"/>
        <v>163.60166621996822</v>
      </c>
      <c r="I182" s="32">
        <f t="shared" si="22"/>
        <v>5000.4319108811405</v>
      </c>
      <c r="J182" s="36">
        <f t="shared" si="23"/>
        <v>2369025.57135054</v>
      </c>
      <c r="K182" s="36">
        <v>325879.65738198505</v>
      </c>
    </row>
    <row r="183" spans="1:11" x14ac:dyDescent="0.2">
      <c r="A183" s="2">
        <v>169</v>
      </c>
      <c r="B183" s="25">
        <f t="shared" si="17"/>
        <v>185.88445738101569</v>
      </c>
      <c r="C183" s="32">
        <f t="shared" si="18"/>
        <v>2395303.6496941298</v>
      </c>
      <c r="D183" s="32">
        <f t="shared" si="24"/>
        <v>5672.2907749912702</v>
      </c>
      <c r="E183" s="33">
        <f t="shared" si="19"/>
        <v>6.1172940104546145E-2</v>
      </c>
      <c r="F183" s="34">
        <f t="shared" si="20"/>
        <v>0.1</v>
      </c>
      <c r="G183" s="29">
        <v>0</v>
      </c>
      <c r="H183" s="35">
        <f t="shared" si="21"/>
        <v>162.24398386821642</v>
      </c>
      <c r="I183" s="32">
        <f t="shared" si="22"/>
        <v>4958.9347897734679</v>
      </c>
      <c r="J183" s="36">
        <f t="shared" si="23"/>
        <v>2373984.5061403136</v>
      </c>
      <c r="K183" s="36">
        <v>327075.03091951681</v>
      </c>
    </row>
    <row r="184" spans="1:11" x14ac:dyDescent="0.2">
      <c r="A184" s="2">
        <v>170</v>
      </c>
      <c r="B184" s="25">
        <f t="shared" si="17"/>
        <v>184.94437164729075</v>
      </c>
      <c r="C184" s="32">
        <f t="shared" si="18"/>
        <v>2400947.175960802</v>
      </c>
      <c r="D184" s="32">
        <f t="shared" si="24"/>
        <v>5643.5262666721828</v>
      </c>
      <c r="E184" s="33">
        <f t="shared" si="19"/>
        <v>6.0842373021233451E-2</v>
      </c>
      <c r="F184" s="34">
        <f t="shared" si="20"/>
        <v>0.1</v>
      </c>
      <c r="G184" s="29">
        <v>0</v>
      </c>
      <c r="H184" s="35">
        <f t="shared" si="21"/>
        <v>160.89756852499116</v>
      </c>
      <c r="I184" s="32">
        <f t="shared" si="22"/>
        <v>4917.7820411302628</v>
      </c>
      <c r="J184" s="36">
        <f t="shared" si="23"/>
        <v>2378902.2881814437</v>
      </c>
      <c r="K184" s="36">
        <v>328264.44250665762</v>
      </c>
    </row>
    <row r="185" spans="1:11" x14ac:dyDescent="0.2">
      <c r="A185" s="2">
        <v>171</v>
      </c>
      <c r="B185" s="25">
        <f t="shared" si="17"/>
        <v>184.01405479489441</v>
      </c>
      <c r="C185" s="32">
        <f t="shared" si="18"/>
        <v>2406562.2374304896</v>
      </c>
      <c r="D185" s="32">
        <f t="shared" si="24"/>
        <v>5615.0614696876146</v>
      </c>
      <c r="E185" s="33">
        <f t="shared" si="19"/>
        <v>6.0515359389263473E-2</v>
      </c>
      <c r="F185" s="34">
        <f t="shared" si="20"/>
        <v>0.1</v>
      </c>
      <c r="G185" s="29">
        <v>0</v>
      </c>
      <c r="H185" s="35">
        <f t="shared" si="21"/>
        <v>159.56232668868586</v>
      </c>
      <c r="I185" s="32">
        <f t="shared" si="22"/>
        <v>4876.97080710511</v>
      </c>
      <c r="J185" s="36">
        <f t="shared" si="23"/>
        <v>2383779.258988549</v>
      </c>
      <c r="K185" s="36">
        <v>329447.92187875911</v>
      </c>
    </row>
    <row r="186" spans="1:11" x14ac:dyDescent="0.2">
      <c r="A186" s="2">
        <v>172</v>
      </c>
      <c r="B186" s="25">
        <f t="shared" si="17"/>
        <v>183.09335375811563</v>
      </c>
      <c r="C186" s="32">
        <f t="shared" si="18"/>
        <v>2412149.1291058236</v>
      </c>
      <c r="D186" s="32">
        <f t="shared" si="24"/>
        <v>5586.8916753339581</v>
      </c>
      <c r="E186" s="33">
        <f t="shared" si="19"/>
        <v>6.0191842217712531E-2</v>
      </c>
      <c r="F186" s="34">
        <f t="shared" si="20"/>
        <v>0.1</v>
      </c>
      <c r="G186" s="29">
        <v>0</v>
      </c>
      <c r="H186" s="35">
        <f t="shared" si="21"/>
        <v>158.23816563363638</v>
      </c>
      <c r="I186" s="32">
        <f t="shared" si="22"/>
        <v>4836.4982535681993</v>
      </c>
      <c r="J186" s="36">
        <f t="shared" si="23"/>
        <v>2388615.7572421171</v>
      </c>
      <c r="K186" s="36">
        <v>330625.49862286722</v>
      </c>
    </row>
    <row r="187" spans="1:11" x14ac:dyDescent="0.2">
      <c r="A187" s="2">
        <v>173</v>
      </c>
      <c r="B187" s="25">
        <f t="shared" si="17"/>
        <v>182.18211866877746</v>
      </c>
      <c r="C187" s="32">
        <f t="shared" si="18"/>
        <v>2417708.1413793862</v>
      </c>
      <c r="D187" s="32">
        <f t="shared" si="24"/>
        <v>5559.0122735626064</v>
      </c>
      <c r="E187" s="33">
        <f t="shared" si="19"/>
        <v>5.9871765727943921E-2</v>
      </c>
      <c r="F187" s="34">
        <f t="shared" si="20"/>
        <v>0.1</v>
      </c>
      <c r="G187" s="29">
        <v>0</v>
      </c>
      <c r="H187" s="35">
        <f t="shared" si="21"/>
        <v>156.92499340368175</v>
      </c>
      <c r="I187" s="32">
        <f t="shared" si="22"/>
        <v>4796.3615699092898</v>
      </c>
      <c r="J187" s="36">
        <f t="shared" si="23"/>
        <v>2393412.1188120265</v>
      </c>
      <c r="K187" s="36">
        <v>331797.20217846183</v>
      </c>
    </row>
    <row r="188" spans="1:11" x14ac:dyDescent="0.2">
      <c r="A188" s="2">
        <v>174</v>
      </c>
      <c r="B188" s="25">
        <f t="shared" si="17"/>
        <v>181.28020277292222</v>
      </c>
      <c r="C188" s="32">
        <f t="shared" si="18"/>
        <v>2423239.5601297435</v>
      </c>
      <c r="D188" s="32">
        <f t="shared" si="24"/>
        <v>5531.4187503573485</v>
      </c>
      <c r="E188" s="33">
        <f t="shared" si="19"/>
        <v>5.9555075321462675E-2</v>
      </c>
      <c r="F188" s="34">
        <f t="shared" si="20"/>
        <v>0.1</v>
      </c>
      <c r="G188" s="29">
        <v>0</v>
      </c>
      <c r="H188" s="35">
        <f t="shared" si="21"/>
        <v>155.62271880577828</v>
      </c>
      <c r="I188" s="32">
        <f t="shared" si="22"/>
        <v>4756.5579688424486</v>
      </c>
      <c r="J188" s="36">
        <f t="shared" si="23"/>
        <v>2398168.6767808688</v>
      </c>
      <c r="K188" s="36">
        <v>332963.06183819292</v>
      </c>
    </row>
    <row r="189" spans="1:11" x14ac:dyDescent="0.2">
      <c r="A189" s="2">
        <v>175</v>
      </c>
      <c r="B189" s="25">
        <f t="shared" si="17"/>
        <v>180.38746235009316</v>
      </c>
      <c r="C189" s="32">
        <f t="shared" si="18"/>
        <v>2428743.6668150071</v>
      </c>
      <c r="D189" s="32">
        <f t="shared" si="24"/>
        <v>5504.1066852635704</v>
      </c>
      <c r="E189" s="33">
        <f t="shared" si="19"/>
        <v>5.924171754888196E-2</v>
      </c>
      <c r="F189" s="34">
        <f t="shared" si="20"/>
        <v>0.1</v>
      </c>
      <c r="G189" s="29">
        <v>0</v>
      </c>
      <c r="H189" s="35">
        <f t="shared" si="21"/>
        <v>154.33125140366664</v>
      </c>
      <c r="I189" s="32">
        <f t="shared" si="22"/>
        <v>4717.0846862127482</v>
      </c>
      <c r="J189" s="36">
        <f t="shared" si="23"/>
        <v>2402885.7614670815</v>
      </c>
      <c r="K189" s="36">
        <v>334123.10674861271</v>
      </c>
    </row>
    <row r="190" spans="1:11" x14ac:dyDescent="0.2">
      <c r="A190" s="2">
        <v>176</v>
      </c>
      <c r="B190" s="25">
        <f t="shared" si="17"/>
        <v>179.50375663511812</v>
      </c>
      <c r="C190" s="32">
        <f t="shared" si="18"/>
        <v>2434220.738563973</v>
      </c>
      <c r="D190" s="32">
        <f t="shared" si="24"/>
        <v>5477.0717489658855</v>
      </c>
      <c r="E190" s="33">
        <f t="shared" si="19"/>
        <v>5.8931640079898109E-2</v>
      </c>
      <c r="F190" s="34">
        <f t="shared" si="20"/>
        <v>0.1</v>
      </c>
      <c r="G190" s="29">
        <v>0</v>
      </c>
      <c r="H190" s="35">
        <f t="shared" si="21"/>
        <v>153.05050151159156</v>
      </c>
      <c r="I190" s="32">
        <f t="shared" si="22"/>
        <v>4677.9389808042251</v>
      </c>
      <c r="J190" s="36">
        <f t="shared" si="23"/>
        <v>2407563.7004478858</v>
      </c>
      <c r="K190" s="36">
        <v>335277.36591090437</v>
      </c>
    </row>
    <row r="191" spans="1:11" x14ac:dyDescent="0.2">
      <c r="A191" s="2">
        <v>177</v>
      </c>
      <c r="B191" s="25">
        <f t="shared" si="17"/>
        <v>178.62894774230716</v>
      </c>
      <c r="C191" s="32">
        <f t="shared" si="18"/>
        <v>2439671.0482648965</v>
      </c>
      <c r="D191" s="32">
        <f t="shared" si="24"/>
        <v>5450.3097009235062</v>
      </c>
      <c r="E191" s="33">
        <f t="shared" si="19"/>
        <v>5.8624791674062857E-2</v>
      </c>
      <c r="F191" s="34">
        <f t="shared" si="20"/>
        <v>0.1</v>
      </c>
      <c r="G191" s="29">
        <v>0</v>
      </c>
      <c r="H191" s="35">
        <f t="shared" si="21"/>
        <v>151.78038018807359</v>
      </c>
      <c r="I191" s="32">
        <f t="shared" si="22"/>
        <v>4639.118134149383</v>
      </c>
      <c r="J191" s="36">
        <f t="shared" si="23"/>
        <v>2412202.8185820351</v>
      </c>
      <c r="K191" s="36">
        <v>336425.86818160705</v>
      </c>
    </row>
    <row r="192" spans="1:11" x14ac:dyDescent="0.2">
      <c r="A192" s="2">
        <v>178</v>
      </c>
      <c r="B192" s="25">
        <f t="shared" si="17"/>
        <v>177.76290059197413</v>
      </c>
      <c r="C192" s="32">
        <f t="shared" si="18"/>
        <v>2445094.8646520386</v>
      </c>
      <c r="D192" s="32">
        <f t="shared" si="24"/>
        <v>5423.8163871420547</v>
      </c>
      <c r="E192" s="33">
        <f t="shared" si="19"/>
        <v>5.8321122152687671E-2</v>
      </c>
      <c r="F192" s="34">
        <f t="shared" si="20"/>
        <v>0.1</v>
      </c>
      <c r="G192" s="29">
        <v>0</v>
      </c>
      <c r="H192" s="35">
        <f t="shared" si="21"/>
        <v>150.52079922973263</v>
      </c>
      <c r="I192" s="32">
        <f t="shared" si="22"/>
        <v>4600.6194503403631</v>
      </c>
      <c r="J192" s="36">
        <f t="shared" si="23"/>
        <v>2416803.4380323756</v>
      </c>
      <c r="K192" s="36">
        <v>337568.64227333729</v>
      </c>
    </row>
    <row r="193" spans="1:11" x14ac:dyDescent="0.2">
      <c r="A193" s="2">
        <v>179</v>
      </c>
      <c r="B193" s="25">
        <f t="shared" si="17"/>
        <v>176.90548283920336</v>
      </c>
      <c r="C193" s="32">
        <f t="shared" si="18"/>
        <v>2450492.4523899625</v>
      </c>
      <c r="D193" s="32">
        <f t="shared" si="24"/>
        <v>5397.5877379239537</v>
      </c>
      <c r="E193" s="33">
        <f t="shared" si="19"/>
        <v>5.8020582371352936E-2</v>
      </c>
      <c r="F193" s="34">
        <f t="shared" si="20"/>
        <v>0.1</v>
      </c>
      <c r="G193" s="29">
        <v>0</v>
      </c>
      <c r="H193" s="35">
        <f t="shared" si="21"/>
        <v>149.27167116516259</v>
      </c>
      <c r="I193" s="32">
        <f t="shared" si="22"/>
        <v>4562.4402558420861</v>
      </c>
      <c r="J193" s="36">
        <f t="shared" si="23"/>
        <v>2421365.8782882178</v>
      </c>
      <c r="K193" s="36">
        <v>338705.71675550699</v>
      </c>
    </row>
    <row r="194" spans="1:11" x14ac:dyDescent="0.2">
      <c r="A194" s="2">
        <v>180</v>
      </c>
      <c r="B194" s="25">
        <f t="shared" si="17"/>
        <v>176.05656480477876</v>
      </c>
      <c r="C194" s="32">
        <f t="shared" si="18"/>
        <v>2455864.072155722</v>
      </c>
      <c r="D194" s="32">
        <f t="shared" si="24"/>
        <v>5371.6197657594457</v>
      </c>
      <c r="E194" s="33">
        <f t="shared" si="19"/>
        <v>5.7723124193463766E-2</v>
      </c>
      <c r="F194" s="34">
        <f t="shared" si="20"/>
        <v>0.1</v>
      </c>
      <c r="G194" s="29">
        <v>0</v>
      </c>
      <c r="H194" s="35">
        <f t="shared" si="21"/>
        <v>148.03290924885695</v>
      </c>
      <c r="I194" s="32">
        <f t="shared" si="22"/>
        <v>4524.5778993063295</v>
      </c>
      <c r="J194" s="36">
        <f t="shared" si="23"/>
        <v>2425890.4561875244</v>
      </c>
      <c r="K194" s="36">
        <v>339837.12005503743</v>
      </c>
    </row>
    <row r="195" spans="1:11" x14ac:dyDescent="0.2">
      <c r="A195" s="2">
        <v>181</v>
      </c>
      <c r="B195" s="25">
        <f t="shared" si="17"/>
        <v>175.21601940819966</v>
      </c>
      <c r="C195" s="32">
        <f t="shared" si="18"/>
        <v>2461209.9807189847</v>
      </c>
      <c r="D195" s="32">
        <f t="shared" si="24"/>
        <v>5345.908563262783</v>
      </c>
      <c r="E195" s="33">
        <f t="shared" si="19"/>
        <v>5.7428700464569313E-2</v>
      </c>
      <c r="F195" s="34">
        <f t="shared" si="20"/>
        <v>0.1</v>
      </c>
      <c r="G195" s="29">
        <v>0</v>
      </c>
      <c r="H195" s="35">
        <f t="shared" si="21"/>
        <v>146.80442745518485</v>
      </c>
      <c r="I195" s="32">
        <f t="shared" si="22"/>
        <v>4487.0297513873547</v>
      </c>
      <c r="J195" s="36">
        <f t="shared" si="23"/>
        <v>2430377.4859389118</v>
      </c>
      <c r="K195" s="36">
        <v>340962.88045706996</v>
      </c>
    </row>
    <row r="196" spans="1:11" x14ac:dyDescent="0.2">
      <c r="A196" s="2">
        <v>182</v>
      </c>
      <c r="B196" s="25">
        <f t="shared" si="17"/>
        <v>174.3837221027116</v>
      </c>
      <c r="C196" s="32">
        <f t="shared" si="18"/>
        <v>2466530.4310201202</v>
      </c>
      <c r="D196" s="32">
        <f t="shared" si="24"/>
        <v>5320.4503011354245</v>
      </c>
      <c r="E196" s="33">
        <f t="shared" si="19"/>
        <v>5.7137264987359541E-2</v>
      </c>
      <c r="F196" s="34">
        <f t="shared" si="20"/>
        <v>0.1</v>
      </c>
      <c r="G196" s="29">
        <v>0</v>
      </c>
      <c r="H196" s="35">
        <f t="shared" si="21"/>
        <v>145.5861404724169</v>
      </c>
      <c r="I196" s="32">
        <f t="shared" si="22"/>
        <v>4449.7932045599364</v>
      </c>
      <c r="J196" s="36">
        <f t="shared" si="23"/>
        <v>2434827.2791434717</v>
      </c>
      <c r="K196" s="36">
        <v>342083.02610567334</v>
      </c>
    </row>
    <row r="197" spans="1:11" x14ac:dyDescent="0.2">
      <c r="A197" s="2">
        <v>183</v>
      </c>
      <c r="B197" s="25">
        <f t="shared" si="17"/>
        <v>173.55955081227893</v>
      </c>
      <c r="C197" s="32">
        <f t="shared" si="18"/>
        <v>2471825.6722463653</v>
      </c>
      <c r="D197" s="32">
        <f t="shared" si="24"/>
        <v>5295.2412262451835</v>
      </c>
      <c r="E197" s="33">
        <f t="shared" si="19"/>
        <v>5.6848772497612152E-2</v>
      </c>
      <c r="F197" s="34">
        <f t="shared" si="20"/>
        <v>0.1</v>
      </c>
      <c r="G197" s="29">
        <v>0</v>
      </c>
      <c r="H197" s="35">
        <f t="shared" si="21"/>
        <v>144.3779636968008</v>
      </c>
      <c r="I197" s="32">
        <f t="shared" si="22"/>
        <v>4412.8656729377899</v>
      </c>
      <c r="J197" s="36">
        <f t="shared" si="23"/>
        <v>2439240.1448164093</v>
      </c>
      <c r="K197" s="36">
        <v>343197.58500454709</v>
      </c>
    </row>
    <row r="198" spans="1:11" x14ac:dyDescent="0.2">
      <c r="A198" s="2">
        <v>184</v>
      </c>
      <c r="B198" s="25">
        <f t="shared" si="17"/>
        <v>172.74338587043471</v>
      </c>
      <c r="C198" s="32">
        <f t="shared" si="18"/>
        <v>2477095.9499061019</v>
      </c>
      <c r="D198" s="32">
        <f t="shared" si="24"/>
        <v>5270.2776597365737</v>
      </c>
      <c r="E198" s="33">
        <f t="shared" si="19"/>
        <v>5.6563178640651537E-2</v>
      </c>
      <c r="F198" s="34">
        <f t="shared" si="20"/>
        <v>0.1</v>
      </c>
      <c r="G198" s="29">
        <v>0</v>
      </c>
      <c r="H198" s="35">
        <f t="shared" si="21"/>
        <v>143.17981322668606</v>
      </c>
      <c r="I198" s="32">
        <f t="shared" si="22"/>
        <v>4376.2445920940881</v>
      </c>
      <c r="J198" s="36">
        <f t="shared" si="23"/>
        <v>2443616.3894085032</v>
      </c>
      <c r="K198" s="36">
        <v>344306.58501772169</v>
      </c>
    </row>
    <row r="199" spans="1:11" x14ac:dyDescent="0.2">
      <c r="A199" s="2">
        <v>185</v>
      </c>
      <c r="B199" s="25">
        <f t="shared" si="17"/>
        <v>171.93510996094074</v>
      </c>
      <c r="C199" s="32">
        <f t="shared" si="18"/>
        <v>2482341.5059012626</v>
      </c>
      <c r="D199" s="32">
        <f t="shared" si="24"/>
        <v>5245.5559951607138</v>
      </c>
      <c r="E199" s="33">
        <f t="shared" si="19"/>
        <v>5.6280439948664683E-2</v>
      </c>
      <c r="F199" s="34">
        <f t="shared" si="20"/>
        <v>0.1</v>
      </c>
      <c r="G199" s="29">
        <v>0</v>
      </c>
      <c r="H199" s="35">
        <f t="shared" si="21"/>
        <v>141.99160585669739</v>
      </c>
      <c r="I199" s="32">
        <f t="shared" si="22"/>
        <v>4339.9274188836343</v>
      </c>
      <c r="J199" s="36">
        <f t="shared" si="23"/>
        <v>2447956.3168273866</v>
      </c>
      <c r="K199" s="36">
        <v>345410.05387025524</v>
      </c>
    </row>
    <row r="200" spans="1:11" x14ac:dyDescent="0.2">
      <c r="A200" s="2">
        <v>186</v>
      </c>
      <c r="B200" s="25">
        <f t="shared" si="17"/>
        <v>171.13460806019603</v>
      </c>
      <c r="C200" s="32">
        <f t="shared" si="18"/>
        <v>2487562.5785980136</v>
      </c>
      <c r="D200" s="32">
        <f t="shared" si="24"/>
        <v>5221.0726967509836</v>
      </c>
      <c r="E200" s="33">
        <f t="shared" si="19"/>
        <v>5.600051381865577E-2</v>
      </c>
      <c r="F200" s="34">
        <f t="shared" si="20"/>
        <v>0.1</v>
      </c>
      <c r="G200" s="29">
        <v>0</v>
      </c>
      <c r="H200" s="35">
        <f t="shared" si="21"/>
        <v>140.81325907195659</v>
      </c>
      <c r="I200" s="32">
        <f t="shared" si="22"/>
        <v>4303.9116312657579</v>
      </c>
      <c r="J200" s="36">
        <f t="shared" si="23"/>
        <v>2452260.2284586523</v>
      </c>
      <c r="K200" s="36">
        <v>346508.0191489266</v>
      </c>
    </row>
    <row r="201" spans="1:11" x14ac:dyDescent="0.2">
      <c r="A201" s="2">
        <v>187</v>
      </c>
      <c r="B201" s="25">
        <f t="shared" si="17"/>
        <v>170.34176738133448</v>
      </c>
      <c r="C201" s="32">
        <f t="shared" si="18"/>
        <v>2492759.4028956657</v>
      </c>
      <c r="D201" s="32">
        <f t="shared" si="24"/>
        <v>5196.8242976521142</v>
      </c>
      <c r="E201" s="33">
        <f t="shared" si="19"/>
        <v>5.5723358491011898E-2</v>
      </c>
      <c r="F201" s="34">
        <f t="shared" si="20"/>
        <v>0.1</v>
      </c>
      <c r="G201" s="29">
        <v>0</v>
      </c>
      <c r="H201" s="35">
        <f t="shared" si="21"/>
        <v>139.64469104235229</v>
      </c>
      <c r="I201" s="32">
        <f t="shared" si="22"/>
        <v>4268.1947281297116</v>
      </c>
      <c r="J201" s="36">
        <f t="shared" si="23"/>
        <v>2456528.4231867818</v>
      </c>
      <c r="K201" s="36">
        <v>347600.50830292486</v>
      </c>
    </row>
    <row r="202" spans="1:11" x14ac:dyDescent="0.2">
      <c r="A202" s="2">
        <v>188</v>
      </c>
      <c r="B202" s="25">
        <f t="shared" si="17"/>
        <v>169.55647731995288</v>
      </c>
      <c r="C202" s="32">
        <f t="shared" si="18"/>
        <v>2497932.2102939384</v>
      </c>
      <c r="D202" s="32">
        <f t="shared" si="24"/>
        <v>5172.8073982726783</v>
      </c>
      <c r="E202" s="33">
        <f t="shared" si="19"/>
        <v>5.5448933028777792E-2</v>
      </c>
      <c r="F202" s="34">
        <f t="shared" si="20"/>
        <v>0.1</v>
      </c>
      <c r="G202" s="29">
        <v>0</v>
      </c>
      <c r="H202" s="35">
        <f t="shared" si="21"/>
        <v>138.48582061685724</v>
      </c>
      <c r="I202" s="32">
        <f t="shared" si="22"/>
        <v>4232.7742291206805</v>
      </c>
      <c r="J202" s="36">
        <f t="shared" si="23"/>
        <v>2460761.1974159023</v>
      </c>
      <c r="K202" s="36">
        <v>348687.54864453577</v>
      </c>
    </row>
    <row r="203" spans="1:11" x14ac:dyDescent="0.2">
      <c r="A203" s="2">
        <v>189</v>
      </c>
      <c r="B203" s="25">
        <f t="shared" si="17"/>
        <v>168.7786294014156</v>
      </c>
      <c r="C203" s="32">
        <f t="shared" si="18"/>
        <v>2503081.2289585578</v>
      </c>
      <c r="D203" s="32">
        <f t="shared" si="24"/>
        <v>5149.0186646194197</v>
      </c>
      <c r="E203" s="33">
        <f t="shared" si="19"/>
        <v>5.5177197297440778E-2</v>
      </c>
      <c r="F203" s="34">
        <f t="shared" si="20"/>
        <v>0.1</v>
      </c>
      <c r="G203" s="29">
        <v>0</v>
      </c>
      <c r="H203" s="35">
        <f t="shared" si="21"/>
        <v>137.33656731789281</v>
      </c>
      <c r="I203" s="32">
        <f t="shared" si="22"/>
        <v>4197.647674467561</v>
      </c>
      <c r="J203" s="36">
        <f t="shared" si="23"/>
        <v>2464958.8450903697</v>
      </c>
      <c r="K203" s="36">
        <v>349769.16734982451</v>
      </c>
    </row>
    <row r="204" spans="1:11" x14ac:dyDescent="0.2">
      <c r="A204" s="2">
        <v>190</v>
      </c>
      <c r="B204" s="25">
        <f t="shared" si="17"/>
        <v>168.00811722968101</v>
      </c>
      <c r="C204" s="32">
        <f t="shared" si="18"/>
        <v>2508206.6837853282</v>
      </c>
      <c r="D204" s="32">
        <f t="shared" si="24"/>
        <v>5125.4548267703503</v>
      </c>
      <c r="E204" s="33">
        <f t="shared" si="19"/>
        <v>5.4908111945419988E-2</v>
      </c>
      <c r="F204" s="34">
        <f t="shared" si="20"/>
        <v>0.1</v>
      </c>
      <c r="G204" s="29">
        <v>0</v>
      </c>
      <c r="H204" s="35">
        <f t="shared" si="21"/>
        <v>136.19685133574032</v>
      </c>
      <c r="I204" s="32">
        <f t="shared" si="22"/>
        <v>4162.8126248119888</v>
      </c>
      <c r="J204" s="36">
        <f t="shared" si="23"/>
        <v>2469121.6577151818</v>
      </c>
      <c r="K204" s="36">
        <v>350845.39145931508</v>
      </c>
    </row>
    <row r="205" spans="1:11" x14ac:dyDescent="0.2">
      <c r="A205" s="2">
        <v>191</v>
      </c>
      <c r="B205" s="25">
        <f t="shared" si="17"/>
        <v>167.2448364375995</v>
      </c>
      <c r="C205" s="32">
        <f t="shared" si="18"/>
        <v>2513308.7964626169</v>
      </c>
      <c r="D205" s="32">
        <f t="shared" si="24"/>
        <v>5102.1126772887073</v>
      </c>
      <c r="E205" s="33">
        <f t="shared" si="19"/>
        <v>5.4641638385049277E-2</v>
      </c>
      <c r="F205" s="34">
        <f t="shared" si="20"/>
        <v>0.1</v>
      </c>
      <c r="G205" s="29">
        <v>0</v>
      </c>
      <c r="H205" s="35">
        <f t="shared" si="21"/>
        <v>135.06659352299849</v>
      </c>
      <c r="I205" s="32">
        <f t="shared" si="22"/>
        <v>4128.266661039539</v>
      </c>
      <c r="J205" s="36">
        <f t="shared" si="23"/>
        <v>2473249.9243762214</v>
      </c>
      <c r="K205" s="36">
        <v>351916.24787866621</v>
      </c>
    </row>
    <row r="206" spans="1:11" x14ac:dyDescent="0.2">
      <c r="A206" s="2">
        <v>192</v>
      </c>
      <c r="B206" s="25">
        <f t="shared" si="17"/>
        <v>166.48868463863428</v>
      </c>
      <c r="C206" s="32">
        <f t="shared" si="18"/>
        <v>2518387.7855323898</v>
      </c>
      <c r="D206" s="32">
        <f t="shared" si="24"/>
        <v>5078.9890697728842</v>
      </c>
      <c r="E206" s="33">
        <f t="shared" si="19"/>
        <v>5.4377738774096504E-2</v>
      </c>
      <c r="F206" s="34">
        <f t="shared" si="20"/>
        <v>0.1</v>
      </c>
      <c r="G206" s="29">
        <v>0</v>
      </c>
      <c r="H206" s="35">
        <f t="shared" si="21"/>
        <v>133.94571538908724</v>
      </c>
      <c r="I206" s="32">
        <f t="shared" si="22"/>
        <v>4094.0073841108324</v>
      </c>
      <c r="J206" s="36">
        <f t="shared" si="23"/>
        <v>2477343.9317603321</v>
      </c>
      <c r="K206" s="36">
        <v>352981.76337934413</v>
      </c>
    </row>
    <row r="207" spans="1:11" x14ac:dyDescent="0.2">
      <c r="A207" s="2">
        <v>193</v>
      </c>
      <c r="B207" s="25">
        <f t="shared" si="17"/>
        <v>165.73956137995609</v>
      </c>
      <c r="C207" s="32">
        <f t="shared" si="18"/>
        <v>2523443.8664497565</v>
      </c>
      <c r="D207" s="32">
        <f t="shared" si="24"/>
        <v>5056.0809173667803</v>
      </c>
      <c r="E207" s="33">
        <f t="shared" si="19"/>
        <v>5.4116375997912511E-2</v>
      </c>
      <c r="F207" s="34">
        <f t="shared" si="20"/>
        <v>0.1</v>
      </c>
      <c r="G207" s="29">
        <v>0</v>
      </c>
      <c r="H207" s="35">
        <f t="shared" si="21"/>
        <v>132.8341390947968</v>
      </c>
      <c r="I207" s="32">
        <f t="shared" si="22"/>
        <v>4060.0324148958462</v>
      </c>
      <c r="J207" s="36">
        <f t="shared" si="23"/>
        <v>2481403.964175228</v>
      </c>
      <c r="K207" s="36">
        <v>354041.96459929191</v>
      </c>
    </row>
    <row r="208" spans="1:11" x14ac:dyDescent="0.2">
      <c r="A208" s="2">
        <v>194</v>
      </c>
      <c r="B208" s="25">
        <f t="shared" ref="B208:B271" si="25">$C$4*(1+($C$6*($C$5/12)*A208))^(-1/$C$6)</f>
        <v>164.99736809686817</v>
      </c>
      <c r="C208" s="32">
        <f t="shared" ref="C208:C271" si="26">(($C$4^$C$6)/((1-$C$6)*($C$5/12)))*(($C$4^(1-$C$6))-(B208^(1-$C$6)))*30.4375</f>
        <v>2528477.2516411464</v>
      </c>
      <c r="D208" s="32">
        <f t="shared" si="24"/>
        <v>5033.3851913898252</v>
      </c>
      <c r="E208" s="33">
        <f t="shared" ref="E208:E271" si="27">-LN(B208/B207)*12</f>
        <v>5.3857513651970057E-2</v>
      </c>
      <c r="F208" s="34">
        <f t="shared" ref="F208:F271" si="28">IF(E208&gt;0.1,E208,0.1)</f>
        <v>0.1</v>
      </c>
      <c r="G208" s="29">
        <v>0</v>
      </c>
      <c r="H208" s="35">
        <f t="shared" ref="H208:H271" si="29">H207*EXP(-F208/12)</f>
        <v>131.73178744688224</v>
      </c>
      <c r="I208" s="32">
        <f t="shared" ref="I208:I271" si="30">IF(G208=0,((H207-H208)/(F208/12)*30.4375),D208)</f>
        <v>4026.33939400793</v>
      </c>
      <c r="J208" s="36">
        <f t="shared" ref="J208:J271" si="31">I208+J207</f>
        <v>2485430.3035692358</v>
      </c>
      <c r="K208" s="36">
        <v>355096.87804359529</v>
      </c>
    </row>
    <row r="209" spans="1:11" x14ac:dyDescent="0.2">
      <c r="A209" s="2">
        <v>195</v>
      </c>
      <c r="B209" s="25">
        <f t="shared" si="25"/>
        <v>164.26200806851617</v>
      </c>
      <c r="C209" s="32">
        <f t="shared" si="26"/>
        <v>2533488.1505611073</v>
      </c>
      <c r="D209" s="32">
        <f t="shared" ref="D209:D272" si="32">C209-C208</f>
        <v>5010.8989199609496</v>
      </c>
      <c r="E209" s="33">
        <f t="shared" si="27"/>
        <v>5.3601116024998632E-2</v>
      </c>
      <c r="F209" s="34">
        <f t="shared" si="28"/>
        <v>0.1</v>
      </c>
      <c r="G209" s="29">
        <v>0</v>
      </c>
      <c r="H209" s="35">
        <f t="shared" si="29"/>
        <v>130.63858389270277</v>
      </c>
      <c r="I209" s="32">
        <f t="shared" si="30"/>
        <v>3992.9259816405051</v>
      </c>
      <c r="J209" s="36">
        <f t="shared" si="31"/>
        <v>2489423.2295508762</v>
      </c>
      <c r="K209" s="36">
        <v>356146.53008514526</v>
      </c>
    </row>
    <row r="210" spans="1:11" x14ac:dyDescent="0.2">
      <c r="A210" s="2">
        <v>196</v>
      </c>
      <c r="B210" s="25">
        <f t="shared" si="25"/>
        <v>163.53338637484174</v>
      </c>
      <c r="C210" s="32">
        <f t="shared" si="26"/>
        <v>2538476.7697477448</v>
      </c>
      <c r="D210" s="32">
        <f t="shared" si="32"/>
        <v>4988.6191866374575</v>
      </c>
      <c r="E210" s="33">
        <f t="shared" si="27"/>
        <v>5.3347148082543483E-2</v>
      </c>
      <c r="F210" s="34">
        <f t="shared" si="28"/>
        <v>0.1</v>
      </c>
      <c r="G210" s="29">
        <v>0</v>
      </c>
      <c r="H210" s="35">
        <f t="shared" si="29"/>
        <v>129.55445251490556</v>
      </c>
      <c r="I210" s="32">
        <f t="shared" si="30"/>
        <v>3959.7898574042956</v>
      </c>
      <c r="J210" s="36">
        <f t="shared" si="31"/>
        <v>2493383.0194082805</v>
      </c>
      <c r="K210" s="36">
        <v>357190.94696529757</v>
      </c>
    </row>
    <row r="211" spans="1:11" x14ac:dyDescent="0.2">
      <c r="A211" s="2">
        <v>197</v>
      </c>
      <c r="B211" s="25">
        <f t="shared" si="25"/>
        <v>162.81140985473894</v>
      </c>
      <c r="C211" s="32">
        <f t="shared" si="26"/>
        <v>2543443.312876916</v>
      </c>
      <c r="D211" s="32">
        <f t="shared" si="32"/>
        <v>4966.5431291712448</v>
      </c>
      <c r="E211" s="33">
        <f t="shared" si="27"/>
        <v>5.3095575451000895E-2</v>
      </c>
      <c r="F211" s="34">
        <f t="shared" si="28"/>
        <v>0.1</v>
      </c>
      <c r="G211" s="29">
        <v>0</v>
      </c>
      <c r="H211" s="35">
        <f t="shared" si="29"/>
        <v>128.47931802615372</v>
      </c>
      <c r="I211" s="32">
        <f t="shared" si="30"/>
        <v>3926.9287201661059</v>
      </c>
      <c r="J211" s="36">
        <f t="shared" si="31"/>
        <v>2497309.9481284465</v>
      </c>
      <c r="K211" s="36">
        <v>358230.15479452861</v>
      </c>
    </row>
    <row r="212" spans="1:11" x14ac:dyDescent="0.2">
      <c r="A212" s="2">
        <v>198</v>
      </c>
      <c r="B212" s="25">
        <f t="shared" si="25"/>
        <v>162.09598706537403</v>
      </c>
      <c r="C212" s="32">
        <f t="shared" si="26"/>
        <v>2548387.9808151429</v>
      </c>
      <c r="D212" s="32">
        <f t="shared" si="32"/>
        <v>4944.6679382268339</v>
      </c>
      <c r="E212" s="33">
        <f t="shared" si="27"/>
        <v>5.2846364402137649E-2</v>
      </c>
      <c r="F212" s="34">
        <f t="shared" si="28"/>
        <v>0.1</v>
      </c>
      <c r="G212" s="29">
        <v>0</v>
      </c>
      <c r="H212" s="35">
        <f t="shared" si="29"/>
        <v>127.41310576389789</v>
      </c>
      <c r="I212" s="32">
        <f t="shared" si="30"/>
        <v>3894.3402878894244</v>
      </c>
      <c r="J212" s="36">
        <f t="shared" si="31"/>
        <v>2501204.2884163358</v>
      </c>
      <c r="K212" s="36">
        <v>359264.17955308827</v>
      </c>
    </row>
    <row r="213" spans="1:11" x14ac:dyDescent="0.2">
      <c r="A213" s="2">
        <v>199</v>
      </c>
      <c r="B213" s="25">
        <f t="shared" si="25"/>
        <v>161.38702824263157</v>
      </c>
      <c r="C213" s="32">
        <f t="shared" si="26"/>
        <v>2553310.9716712949</v>
      </c>
      <c r="D213" s="32">
        <f t="shared" si="32"/>
        <v>4922.9908561520278</v>
      </c>
      <c r="E213" s="33">
        <f t="shared" si="27"/>
        <v>5.2599481837989917E-2</v>
      </c>
      <c r="F213" s="34">
        <f t="shared" si="28"/>
        <v>0.1</v>
      </c>
      <c r="G213" s="29">
        <v>0</v>
      </c>
      <c r="H213" s="35">
        <f t="shared" si="29"/>
        <v>126.35574168519135</v>
      </c>
      <c r="I213" s="32">
        <f t="shared" si="30"/>
        <v>3862.0222974756425</v>
      </c>
      <c r="J213" s="36">
        <f t="shared" si="31"/>
        <v>2505066.3107138113</v>
      </c>
      <c r="K213" s="36">
        <v>360293.04709164926</v>
      </c>
    </row>
    <row r="214" spans="1:11" x14ac:dyDescent="0.2">
      <c r="A214" s="2">
        <v>200</v>
      </c>
      <c r="B214" s="25">
        <f t="shared" si="25"/>
        <v>160.68444526265074</v>
      </c>
      <c r="C214" s="32">
        <f t="shared" si="26"/>
        <v>2558212.4808471105</v>
      </c>
      <c r="D214" s="32">
        <f t="shared" si="32"/>
        <v>4901.5091758156195</v>
      </c>
      <c r="E214" s="33">
        <f t="shared" si="27"/>
        <v>5.2354895276189667E-2</v>
      </c>
      <c r="F214" s="34">
        <f t="shared" si="28"/>
        <v>0.1</v>
      </c>
      <c r="G214" s="29">
        <v>0</v>
      </c>
      <c r="H214" s="35">
        <f t="shared" si="29"/>
        <v>125.30715236154816</v>
      </c>
      <c r="I214" s="32">
        <f t="shared" si="30"/>
        <v>3829.9725046067329</v>
      </c>
      <c r="J214" s="36">
        <f t="shared" si="31"/>
        <v>2508896.2832184182</v>
      </c>
      <c r="K214" s="36">
        <v>361316.78313195374</v>
      </c>
    </row>
    <row r="215" spans="1:11" x14ac:dyDescent="0.2">
      <c r="A215" s="2">
        <v>201</v>
      </c>
      <c r="B215" s="25">
        <f t="shared" si="25"/>
        <v>159.98815160441526</v>
      </c>
      <c r="C215" s="32">
        <f t="shared" si="26"/>
        <v>2563092.7010865393</v>
      </c>
      <c r="D215" s="32">
        <f t="shared" si="32"/>
        <v>4880.2202394288033</v>
      </c>
      <c r="E215" s="33">
        <f t="shared" si="27"/>
        <v>5.2112572835805435E-2</v>
      </c>
      <c r="F215" s="34">
        <f t="shared" si="28"/>
        <v>0.1</v>
      </c>
      <c r="G215" s="29">
        <v>0</v>
      </c>
      <c r="H215" s="35">
        <f t="shared" si="29"/>
        <v>124.26726497384389</v>
      </c>
      <c r="I215" s="32">
        <f t="shared" si="30"/>
        <v>3798.1886835898422</v>
      </c>
      <c r="J215" s="36">
        <f t="shared" si="31"/>
        <v>2512694.4719020082</v>
      </c>
      <c r="K215" s="36">
        <v>362335.413267456</v>
      </c>
    </row>
    <row r="216" spans="1:11" x14ac:dyDescent="0.2">
      <c r="A216" s="2">
        <v>202</v>
      </c>
      <c r="B216" s="25">
        <f t="shared" si="25"/>
        <v>159.29806231336639</v>
      </c>
      <c r="C216" s="32">
        <f t="shared" si="26"/>
        <v>2567951.8225239869</v>
      </c>
      <c r="D216" s="32">
        <f t="shared" si="32"/>
        <v>4859.1214374476112</v>
      </c>
      <c r="E216" s="33">
        <f t="shared" si="27"/>
        <v>5.187248322335726E-2</v>
      </c>
      <c r="F216" s="34">
        <f t="shared" si="28"/>
        <v>0.1</v>
      </c>
      <c r="G216" s="29">
        <v>0</v>
      </c>
      <c r="H216" s="35">
        <f t="shared" si="29"/>
        <v>123.2360073072587</v>
      </c>
      <c r="I216" s="32">
        <f t="shared" si="30"/>
        <v>3766.668627202409</v>
      </c>
      <c r="J216" s="36">
        <f t="shared" si="31"/>
        <v>2516461.1405292107</v>
      </c>
      <c r="K216" s="36">
        <v>363348.96296396246</v>
      </c>
    </row>
    <row r="217" spans="1:11" x14ac:dyDescent="0.2">
      <c r="A217" s="2">
        <v>203</v>
      </c>
      <c r="B217" s="25">
        <f t="shared" si="25"/>
        <v>158.6140939660028</v>
      </c>
      <c r="C217" s="32">
        <f t="shared" si="26"/>
        <v>2572790.0327314343</v>
      </c>
      <c r="D217" s="32">
        <f t="shared" si="32"/>
        <v>4838.2102074474096</v>
      </c>
      <c r="E217" s="33">
        <f t="shared" si="27"/>
        <v>5.1634595719486122E-2</v>
      </c>
      <c r="F217" s="34">
        <f t="shared" si="28"/>
        <v>0.1</v>
      </c>
      <c r="G217" s="29">
        <v>0</v>
      </c>
      <c r="H217" s="35">
        <f t="shared" si="29"/>
        <v>122.21330774626242</v>
      </c>
      <c r="I217" s="32">
        <f t="shared" si="30"/>
        <v>3735.4101465389381</v>
      </c>
      <c r="J217" s="36">
        <f t="shared" si="31"/>
        <v>2520196.5506757498</v>
      </c>
      <c r="K217" s="36">
        <v>364357.45756026835</v>
      </c>
    </row>
    <row r="218" spans="1:11" x14ac:dyDescent="0.2">
      <c r="A218" s="2">
        <v>204</v>
      </c>
      <c r="B218" s="25">
        <f t="shared" si="25"/>
        <v>157.93616463543987</v>
      </c>
      <c r="C218" s="32">
        <f t="shared" si="26"/>
        <v>2577607.51676453</v>
      </c>
      <c r="D218" s="32">
        <f t="shared" si="32"/>
        <v>4817.4840330956504</v>
      </c>
      <c r="E218" s="33">
        <f t="shared" si="27"/>
        <v>5.1398880165717031E-2</v>
      </c>
      <c r="F218" s="34">
        <f t="shared" si="28"/>
        <v>0.1</v>
      </c>
      <c r="G218" s="29">
        <v>0</v>
      </c>
      <c r="H218" s="35">
        <f t="shared" si="29"/>
        <v>121.19909526964119</v>
      </c>
      <c r="I218" s="32">
        <f t="shared" si="30"/>
        <v>3704.4110708590238</v>
      </c>
      <c r="J218" s="36">
        <f t="shared" si="31"/>
        <v>2523900.9617466088</v>
      </c>
      <c r="K218" s="36">
        <v>365360.92226879112</v>
      </c>
    </row>
    <row r="219" spans="1:11" x14ac:dyDescent="0.2">
      <c r="A219" s="2">
        <v>205</v>
      </c>
      <c r="B219" s="25">
        <f t="shared" si="25"/>
        <v>157.26419385789501</v>
      </c>
      <c r="C219" s="32">
        <f t="shared" si="26"/>
        <v>2582404.4572076178</v>
      </c>
      <c r="D219" s="32">
        <f t="shared" si="32"/>
        <v>4796.9404430878349</v>
      </c>
      <c r="E219" s="33">
        <f t="shared" si="27"/>
        <v>5.1165306951816009E-2</v>
      </c>
      <c r="F219" s="34">
        <f t="shared" si="28"/>
        <v>0.1</v>
      </c>
      <c r="G219" s="29">
        <v>0</v>
      </c>
      <c r="H219" s="35">
        <f t="shared" si="29"/>
        <v>120.19329944556544</v>
      </c>
      <c r="I219" s="32">
        <f t="shared" si="30"/>
        <v>3673.6692474366664</v>
      </c>
      <c r="J219" s="36">
        <f t="shared" si="31"/>
        <v>2527574.6309940456</v>
      </c>
      <c r="K219" s="36">
        <v>366359.38217620074</v>
      </c>
    </row>
    <row r="220" spans="1:11" x14ac:dyDescent="0.2">
      <c r="A220" s="2">
        <v>206</v>
      </c>
      <c r="B220" s="25">
        <f t="shared" si="25"/>
        <v>156.59810260007205</v>
      </c>
      <c r="C220" s="32">
        <f t="shared" si="26"/>
        <v>2587181.0342177823</v>
      </c>
      <c r="D220" s="32">
        <f t="shared" si="32"/>
        <v>4776.577010164503</v>
      </c>
      <c r="E220" s="33">
        <f t="shared" si="27"/>
        <v>5.0933847003339472E-2</v>
      </c>
      <c r="F220" s="34">
        <f t="shared" si="28"/>
        <v>0.1</v>
      </c>
      <c r="G220" s="29">
        <v>0</v>
      </c>
      <c r="H220" s="35">
        <f t="shared" si="29"/>
        <v>119.19585042669874</v>
      </c>
      <c r="I220" s="32">
        <f t="shared" si="30"/>
        <v>3643.1825414106338</v>
      </c>
      <c r="J220" s="36">
        <f t="shared" si="31"/>
        <v>2531217.8135354561</v>
      </c>
      <c r="K220" s="36">
        <v>367352.86224404682</v>
      </c>
    </row>
    <row r="221" spans="1:11" x14ac:dyDescent="0.2">
      <c r="A221" s="2">
        <v>207</v>
      </c>
      <c r="B221" s="25">
        <f t="shared" si="25"/>
        <v>155.93781322741583</v>
      </c>
      <c r="C221" s="32">
        <f t="shared" si="26"/>
        <v>2591937.4255678961</v>
      </c>
      <c r="D221" s="32">
        <f t="shared" si="32"/>
        <v>4756.3913501137868</v>
      </c>
      <c r="E221" s="33">
        <f t="shared" si="27"/>
        <v>5.0704471769587228E-2</v>
      </c>
      <c r="F221" s="34">
        <f t="shared" si="28"/>
        <v>0.1</v>
      </c>
      <c r="G221" s="29">
        <v>0</v>
      </c>
      <c r="H221" s="35">
        <f t="shared" si="29"/>
        <v>118.20667894534725</v>
      </c>
      <c r="I221" s="32">
        <f t="shared" si="30"/>
        <v>3612.9488356363204</v>
      </c>
      <c r="J221" s="36">
        <f t="shared" si="31"/>
        <v>2534830.7623710926</v>
      </c>
      <c r="K221" s="36">
        <v>368341.3873093829</v>
      </c>
    </row>
    <row r="222" spans="1:11" x14ac:dyDescent="0.2">
      <c r="A222" s="2">
        <v>208</v>
      </c>
      <c r="B222" s="25">
        <f t="shared" si="25"/>
        <v>155.28324947321016</v>
      </c>
      <c r="C222" s="32">
        <f t="shared" si="26"/>
        <v>2596673.8066887199</v>
      </c>
      <c r="D222" s="32">
        <f t="shared" si="32"/>
        <v>4736.3811208237894</v>
      </c>
      <c r="E222" s="33">
        <f t="shared" si="27"/>
        <v>5.0477153211851984E-2</v>
      </c>
      <c r="F222" s="34">
        <f t="shared" si="28"/>
        <v>0.1</v>
      </c>
      <c r="G222" s="29">
        <v>0</v>
      </c>
      <c r="H222" s="35">
        <f t="shared" si="29"/>
        <v>117.22571630864947</v>
      </c>
      <c r="I222" s="32">
        <f t="shared" si="30"/>
        <v>3582.9660305386501</v>
      </c>
      <c r="J222" s="36">
        <f t="shared" si="31"/>
        <v>2538413.7284016311</v>
      </c>
      <c r="K222" s="36">
        <v>369324.98208538711</v>
      </c>
    </row>
    <row r="223" spans="1:11" x14ac:dyDescent="0.2">
      <c r="A223" s="2">
        <v>209</v>
      </c>
      <c r="B223" s="25">
        <f t="shared" si="25"/>
        <v>154.63433640849334</v>
      </c>
      <c r="C223" s="32">
        <f t="shared" si="26"/>
        <v>2601390.3507100889</v>
      </c>
      <c r="D223" s="32">
        <f t="shared" si="32"/>
        <v>4716.5440213689581</v>
      </c>
      <c r="E223" s="33">
        <f t="shared" si="27"/>
        <v>5.0251863791987844E-2</v>
      </c>
      <c r="F223" s="34">
        <f t="shared" si="28"/>
        <v>0.1</v>
      </c>
      <c r="G223" s="29">
        <v>0</v>
      </c>
      <c r="H223" s="35">
        <f t="shared" si="29"/>
        <v>116.25289439380585</v>
      </c>
      <c r="I223" s="32">
        <f t="shared" si="30"/>
        <v>3553.2320439663258</v>
      </c>
      <c r="J223" s="36">
        <f t="shared" si="31"/>
        <v>2541966.9604455973</v>
      </c>
      <c r="K223" s="36">
        <v>370303.67116198002</v>
      </c>
    </row>
    <row r="224" spans="1:11" x14ac:dyDescent="0.2">
      <c r="A224" s="2">
        <v>210</v>
      </c>
      <c r="B224" s="25">
        <f t="shared" si="25"/>
        <v>153.99100041276532</v>
      </c>
      <c r="C224" s="32">
        <f t="shared" si="26"/>
        <v>2606087.2285011662</v>
      </c>
      <c r="D224" s="32">
        <f t="shared" si="32"/>
        <v>4696.8777910773642</v>
      </c>
      <c r="E224" s="33">
        <f t="shared" si="27"/>
        <v>5.0028576461317906E-2</v>
      </c>
      <c r="F224" s="34">
        <f t="shared" si="28"/>
        <v>0.1</v>
      </c>
      <c r="G224" s="29">
        <v>0</v>
      </c>
      <c r="H224" s="35">
        <f t="shared" si="29"/>
        <v>115.28814564334799</v>
      </c>
      <c r="I224" s="32">
        <f t="shared" si="30"/>
        <v>3523.7448110473256</v>
      </c>
      <c r="J224" s="36">
        <f t="shared" si="31"/>
        <v>2545490.7052566446</v>
      </c>
      <c r="K224" s="36">
        <v>371277.47900643951</v>
      </c>
    </row>
    <row r="225" spans="1:11" x14ac:dyDescent="0.2">
      <c r="A225" s="2">
        <v>211</v>
      </c>
      <c r="B225" s="25">
        <f t="shared" si="25"/>
        <v>153.35316914546303</v>
      </c>
      <c r="C225" s="32">
        <f t="shared" si="26"/>
        <v>2610764.6087098485</v>
      </c>
      <c r="D225" s="32">
        <f t="shared" si="32"/>
        <v>4677.3802086822689</v>
      </c>
      <c r="E225" s="33">
        <f t="shared" si="27"/>
        <v>4.9807264649791114E-2</v>
      </c>
      <c r="F225" s="34">
        <f t="shared" si="28"/>
        <v>0.1</v>
      </c>
      <c r="G225" s="29">
        <v>0</v>
      </c>
      <c r="H225" s="35">
        <f t="shared" si="29"/>
        <v>114.3314030604472</v>
      </c>
      <c r="I225" s="32">
        <f t="shared" si="30"/>
        <v>3494.5022840451261</v>
      </c>
      <c r="J225" s="36">
        <f t="shared" si="31"/>
        <v>2548985.20754069</v>
      </c>
      <c r="K225" s="36">
        <v>372246.42996401241</v>
      </c>
    </row>
    <row r="226" spans="1:11" x14ac:dyDescent="0.2">
      <c r="A226" s="2">
        <v>212</v>
      </c>
      <c r="B226" s="25">
        <f t="shared" si="25"/>
        <v>152.72077151818087</v>
      </c>
      <c r="C226" s="32">
        <f t="shared" si="26"/>
        <v>2615422.6578012868</v>
      </c>
      <c r="D226" s="32">
        <f t="shared" si="32"/>
        <v>4658.0490914382972</v>
      </c>
      <c r="E226" s="33">
        <f t="shared" si="27"/>
        <v>4.9587902255388255E-2</v>
      </c>
      <c r="F226" s="34">
        <f t="shared" si="28"/>
        <v>0.1</v>
      </c>
      <c r="G226" s="29">
        <v>0</v>
      </c>
      <c r="H226" s="35">
        <f t="shared" si="29"/>
        <v>113.38260020426183</v>
      </c>
      <c r="I226" s="32">
        <f t="shared" si="30"/>
        <v>3465.502432217052</v>
      </c>
      <c r="J226" s="36">
        <f t="shared" si="31"/>
        <v>2552450.7099729069</v>
      </c>
      <c r="K226" s="36">
        <v>373210.54825852317</v>
      </c>
    </row>
    <row r="227" spans="1:11" x14ac:dyDescent="0.2">
      <c r="A227" s="2">
        <v>213</v>
      </c>
      <c r="B227" s="25">
        <f t="shared" si="25"/>
        <v>152.09373766761101</v>
      </c>
      <c r="C227" s="32">
        <f t="shared" si="26"/>
        <v>2620061.5400955975</v>
      </c>
      <c r="D227" s="32">
        <f t="shared" si="32"/>
        <v>4638.8822943107225</v>
      </c>
      <c r="E227" s="33">
        <f t="shared" si="27"/>
        <v>4.9370463634023101E-2</v>
      </c>
      <c r="F227" s="34">
        <f t="shared" si="28"/>
        <v>0.1</v>
      </c>
      <c r="G227" s="29">
        <v>0</v>
      </c>
      <c r="H227" s="35">
        <f t="shared" si="29"/>
        <v>112.44167118532334</v>
      </c>
      <c r="I227" s="32">
        <f t="shared" si="30"/>
        <v>3436.7432416728366</v>
      </c>
      <c r="J227" s="36">
        <f t="shared" si="31"/>
        <v>2555887.4532145797</v>
      </c>
      <c r="K227" s="36">
        <v>374169.85799297929</v>
      </c>
    </row>
    <row r="228" spans="1:11" x14ac:dyDescent="0.2">
      <c r="A228" s="2">
        <v>214</v>
      </c>
      <c r="B228" s="25">
        <f t="shared" si="25"/>
        <v>151.47199892918695</v>
      </c>
      <c r="C228" s="32">
        <f t="shared" si="26"/>
        <v>2624681.417804732</v>
      </c>
      <c r="D228" s="32">
        <f t="shared" si="32"/>
        <v>4619.8777091344818</v>
      </c>
      <c r="E228" s="33">
        <f t="shared" si="27"/>
        <v>4.9154923589295338E-2</v>
      </c>
      <c r="F228" s="34">
        <f t="shared" si="28"/>
        <v>0.1</v>
      </c>
      <c r="G228" s="29">
        <v>0</v>
      </c>
      <c r="H228" s="35">
        <f t="shared" si="29"/>
        <v>111.50855066096061</v>
      </c>
      <c r="I228" s="32">
        <f t="shared" si="30"/>
        <v>3408.2227152348901</v>
      </c>
      <c r="J228" s="36">
        <f t="shared" si="31"/>
        <v>2559295.6759298146</v>
      </c>
      <c r="K228" s="36">
        <v>375124.38315017417</v>
      </c>
    </row>
    <row r="229" spans="1:11" x14ac:dyDescent="0.2">
      <c r="A229" s="2">
        <v>215</v>
      </c>
      <c r="B229" s="25">
        <f t="shared" si="25"/>
        <v>150.8554878114025</v>
      </c>
      <c r="C229" s="32">
        <f t="shared" si="26"/>
        <v>2629282.4510685895</v>
      </c>
      <c r="D229" s="32">
        <f t="shared" si="32"/>
        <v>4601.0332638574764</v>
      </c>
      <c r="E229" s="33">
        <f t="shared" si="27"/>
        <v>4.8941257363035208E-2</v>
      </c>
      <c r="F229" s="34">
        <f t="shared" si="28"/>
        <v>0.1</v>
      </c>
      <c r="G229" s="29">
        <v>0</v>
      </c>
      <c r="H229" s="35">
        <f t="shared" si="29"/>
        <v>110.58317383076222</v>
      </c>
      <c r="I229" s="32">
        <f t="shared" si="30"/>
        <v>3379.9388722996132</v>
      </c>
      <c r="J229" s="36">
        <f t="shared" si="31"/>
        <v>2562675.6148021142</v>
      </c>
      <c r="K229" s="36">
        <v>376074.14759328641</v>
      </c>
    </row>
    <row r="230" spans="1:11" x14ac:dyDescent="0.2">
      <c r="A230" s="2">
        <v>216</v>
      </c>
      <c r="B230" s="25">
        <f t="shared" si="25"/>
        <v>150.24413797079256</v>
      </c>
      <c r="C230" s="32">
        <f t="shared" si="26"/>
        <v>2633864.7979903291</v>
      </c>
      <c r="D230" s="32">
        <f t="shared" si="32"/>
        <v>4582.3469217396341</v>
      </c>
      <c r="E230" s="33">
        <f t="shared" si="27"/>
        <v>4.8729440625576756E-2</v>
      </c>
      <c r="F230" s="34">
        <f t="shared" si="28"/>
        <v>0.1</v>
      </c>
      <c r="G230" s="29">
        <v>0</v>
      </c>
      <c r="H230" s="35">
        <f t="shared" si="29"/>
        <v>109.66547643207642</v>
      </c>
      <c r="I230" s="32">
        <f t="shared" si="30"/>
        <v>3351.8897486998953</v>
      </c>
      <c r="J230" s="36">
        <f t="shared" si="31"/>
        <v>2566027.5045508142</v>
      </c>
      <c r="K230" s="36">
        <v>377019.17506647663</v>
      </c>
    </row>
    <row r="231" spans="1:11" x14ac:dyDescent="0.2">
      <c r="A231" s="2">
        <v>217</v>
      </c>
      <c r="B231" s="25">
        <f t="shared" si="25"/>
        <v>149.6378841875505</v>
      </c>
      <c r="C231" s="32">
        <f t="shared" si="26"/>
        <v>2638428.6146709388</v>
      </c>
      <c r="D231" s="32">
        <f t="shared" si="32"/>
        <v>4563.8166806097142</v>
      </c>
      <c r="E231" s="33">
        <f t="shared" si="27"/>
        <v>4.8519449466715658E-2</v>
      </c>
      <c r="F231" s="34">
        <f t="shared" si="28"/>
        <v>0.1</v>
      </c>
      <c r="G231" s="29">
        <v>0</v>
      </c>
      <c r="H231" s="35">
        <f t="shared" si="29"/>
        <v>108.75539473554836</v>
      </c>
      <c r="I231" s="32">
        <f t="shared" si="30"/>
        <v>3324.0733965687132</v>
      </c>
      <c r="J231" s="36">
        <f t="shared" si="31"/>
        <v>2569351.5779473828</v>
      </c>
      <c r="K231" s="36">
        <v>377959.48919548077</v>
      </c>
    </row>
    <row r="232" spans="1:11" x14ac:dyDescent="0.2">
      <c r="A232" s="2">
        <v>218</v>
      </c>
      <c r="B232" s="25">
        <f t="shared" si="25"/>
        <v>149.03666234176711</v>
      </c>
      <c r="C232" s="32">
        <f t="shared" si="26"/>
        <v>2642974.0552430823</v>
      </c>
      <c r="D232" s="32">
        <f t="shared" si="32"/>
        <v>4545.4405721435323</v>
      </c>
      <c r="E232" s="33">
        <f t="shared" si="27"/>
        <v>4.8311260386573268E-2</v>
      </c>
      <c r="F232" s="34">
        <f t="shared" si="28"/>
        <v>0.1</v>
      </c>
      <c r="G232" s="29">
        <v>0</v>
      </c>
      <c r="H232" s="35">
        <f t="shared" si="29"/>
        <v>107.85286554069452</v>
      </c>
      <c r="I232" s="32">
        <f t="shared" si="30"/>
        <v>3296.4878842036542</v>
      </c>
      <c r="J232" s="36">
        <f t="shared" si="31"/>
        <v>2572648.0658315863</v>
      </c>
      <c r="K232" s="36">
        <v>378895.11348820111</v>
      </c>
    </row>
    <row r="233" spans="1:11" x14ac:dyDescent="0.2">
      <c r="A233" s="2">
        <v>219</v>
      </c>
      <c r="B233" s="25">
        <f t="shared" si="25"/>
        <v>148.44040939027039</v>
      </c>
      <c r="C233" s="32">
        <f t="shared" si="26"/>
        <v>2647501.2719042124</v>
      </c>
      <c r="D233" s="32">
        <f t="shared" si="32"/>
        <v>4527.2166611300781</v>
      </c>
      <c r="E233" s="33">
        <f t="shared" si="27"/>
        <v>4.8104850286909653E-2</v>
      </c>
      <c r="F233" s="34">
        <f t="shared" si="28"/>
        <v>0.1</v>
      </c>
      <c r="G233" s="29">
        <v>0</v>
      </c>
      <c r="H233" s="35">
        <f t="shared" si="29"/>
        <v>106.95782617151364</v>
      </c>
      <c r="I233" s="32">
        <f t="shared" si="30"/>
        <v>3269.1312959331585</v>
      </c>
      <c r="J233" s="36">
        <f t="shared" si="31"/>
        <v>2575917.1971275196</v>
      </c>
      <c r="K233" s="36">
        <v>379826.0713352937</v>
      </c>
    </row>
    <row r="234" spans="1:11" x14ac:dyDescent="0.2">
      <c r="A234" s="2">
        <v>220</v>
      </c>
      <c r="B234" s="25">
        <f t="shared" si="25"/>
        <v>147.8490633440492</v>
      </c>
      <c r="C234" s="32">
        <f t="shared" si="26"/>
        <v>2652010.4149490083</v>
      </c>
      <c r="D234" s="32">
        <f t="shared" si="32"/>
        <v>4509.143044795841</v>
      </c>
      <c r="E234" s="33">
        <f t="shared" si="27"/>
        <v>4.7900196462578162E-2</v>
      </c>
      <c r="F234" s="34">
        <f t="shared" si="28"/>
        <v>0.1</v>
      </c>
      <c r="G234" s="29">
        <v>0</v>
      </c>
      <c r="H234" s="35">
        <f t="shared" si="29"/>
        <v>106.07021447213428</v>
      </c>
      <c r="I234" s="32">
        <f t="shared" si="30"/>
        <v>3242.0017319831236</v>
      </c>
      <c r="J234" s="36">
        <f t="shared" si="31"/>
        <v>2579159.1988595026</v>
      </c>
      <c r="K234" s="36">
        <v>380752.38601075317</v>
      </c>
    </row>
    <row r="235" spans="1:11" x14ac:dyDescent="0.2">
      <c r="A235" s="2">
        <v>221</v>
      </c>
      <c r="B235" s="25">
        <f t="shared" si="25"/>
        <v>147.26256324624464</v>
      </c>
      <c r="C235" s="32">
        <f t="shared" si="26"/>
        <v>2656501.6328011248</v>
      </c>
      <c r="D235" s="32">
        <f t="shared" si="32"/>
        <v>4491.2178521165624</v>
      </c>
      <c r="E235" s="33">
        <f t="shared" si="27"/>
        <v>4.7697276593125171E-2</v>
      </c>
      <c r="F235" s="34">
        <f t="shared" si="28"/>
        <v>0.1</v>
      </c>
      <c r="G235" s="29">
        <v>0</v>
      </c>
      <c r="H235" s="35">
        <f t="shared" si="29"/>
        <v>105.18996880249837</v>
      </c>
      <c r="I235" s="32">
        <f t="shared" si="30"/>
        <v>3215.0973083451668</v>
      </c>
      <c r="J235" s="36">
        <f t="shared" si="31"/>
        <v>2582374.2961678477</v>
      </c>
      <c r="K235" s="36">
        <v>381674.08067249466</v>
      </c>
    </row>
    <row r="236" spans="1:11" x14ac:dyDescent="0.2">
      <c r="A236" s="2">
        <v>222</v>
      </c>
      <c r="B236" s="25">
        <f t="shared" si="25"/>
        <v>146.68084915069053</v>
      </c>
      <c r="C236" s="32">
        <f t="shared" si="26"/>
        <v>2660975.0720442701</v>
      </c>
      <c r="D236" s="32">
        <f t="shared" si="32"/>
        <v>4473.439243145287</v>
      </c>
      <c r="E236" s="33">
        <f t="shared" si="27"/>
        <v>4.7496068734770552E-2</v>
      </c>
      <c r="F236" s="34">
        <f t="shared" si="28"/>
        <v>0.1</v>
      </c>
      <c r="G236" s="29">
        <v>0</v>
      </c>
      <c r="H236" s="35">
        <f t="shared" si="29"/>
        <v>104.31702803408066</v>
      </c>
      <c r="I236" s="32">
        <f t="shared" si="30"/>
        <v>3188.4161566456719</v>
      </c>
      <c r="J236" s="36">
        <f t="shared" si="31"/>
        <v>2585562.7123244936</v>
      </c>
      <c r="K236" s="36">
        <v>382591.1783629327</v>
      </c>
    </row>
    <row r="237" spans="1:11" x14ac:dyDescent="0.2">
      <c r="A237" s="2">
        <v>223</v>
      </c>
      <c r="B237" s="25">
        <f t="shared" si="25"/>
        <v>146.10386210098886</v>
      </c>
      <c r="C237" s="32">
        <f t="shared" si="26"/>
        <v>2665430.8774526645</v>
      </c>
      <c r="D237" s="32">
        <f t="shared" si="32"/>
        <v>4455.8054083944298</v>
      </c>
      <c r="E237" s="33">
        <f t="shared" si="27"/>
        <v>4.7296551312436957E-2</v>
      </c>
      <c r="F237" s="34">
        <f t="shared" si="28"/>
        <v>0.1</v>
      </c>
      <c r="G237" s="29">
        <v>0</v>
      </c>
      <c r="H237" s="35">
        <f t="shared" si="29"/>
        <v>103.45133154564365</v>
      </c>
      <c r="I237" s="32">
        <f t="shared" si="30"/>
        <v>3161.9564240161781</v>
      </c>
      <c r="J237" s="36">
        <f t="shared" si="31"/>
        <v>2588724.6687485096</v>
      </c>
      <c r="K237" s="36">
        <v>383503.70200955734</v>
      </c>
    </row>
    <row r="238" spans="1:11" x14ac:dyDescent="0.2">
      <c r="A238" s="2">
        <v>224</v>
      </c>
      <c r="B238" s="25">
        <f t="shared" si="25"/>
        <v>145.53154411010354</v>
      </c>
      <c r="C238" s="32">
        <f t="shared" si="26"/>
        <v>2669869.1920208395</v>
      </c>
      <c r="D238" s="32">
        <f t="shared" si="32"/>
        <v>4438.3145681750029</v>
      </c>
      <c r="E238" s="33">
        <f t="shared" si="27"/>
        <v>4.709870311207269E-2</v>
      </c>
      <c r="F238" s="34">
        <f t="shared" si="28"/>
        <v>0.1</v>
      </c>
      <c r="G238" s="29">
        <v>0</v>
      </c>
      <c r="H238" s="35">
        <f t="shared" si="29"/>
        <v>102.59281921902773</v>
      </c>
      <c r="I238" s="32">
        <f t="shared" si="30"/>
        <v>3135.7162729646584</v>
      </c>
      <c r="J238" s="36">
        <f t="shared" si="31"/>
        <v>2591860.3850214742</v>
      </c>
      <c r="K238" s="36">
        <v>384411.67442550731</v>
      </c>
    </row>
    <row r="239" spans="1:11" x14ac:dyDescent="0.2">
      <c r="A239" s="2">
        <v>225</v>
      </c>
      <c r="B239" s="25">
        <f t="shared" si="25"/>
        <v>144.96383814045865</v>
      </c>
      <c r="C239" s="32">
        <f t="shared" si="26"/>
        <v>2674290.156992849</v>
      </c>
      <c r="D239" s="32">
        <f t="shared" si="32"/>
        <v>4420.9649720094167</v>
      </c>
      <c r="E239" s="33">
        <f t="shared" si="27"/>
        <v>4.6902503273076782E-2</v>
      </c>
      <c r="F239" s="34">
        <f t="shared" si="28"/>
        <v>0.1</v>
      </c>
      <c r="G239" s="29">
        <v>0</v>
      </c>
      <c r="H239" s="35">
        <f t="shared" si="29"/>
        <v>101.74143143497632</v>
      </c>
      <c r="I239" s="32">
        <f t="shared" si="30"/>
        <v>3109.6938812477797</v>
      </c>
      <c r="J239" s="36">
        <f t="shared" si="31"/>
        <v>2594970.0789027219</v>
      </c>
      <c r="K239" s="36">
        <v>385315.11831014021</v>
      </c>
    </row>
    <row r="240" spans="1:11" x14ac:dyDescent="0.2">
      <c r="A240" s="2">
        <v>226</v>
      </c>
      <c r="B240" s="25">
        <f t="shared" si="25"/>
        <v>144.40068808452497</v>
      </c>
      <c r="C240" s="32">
        <f t="shared" si="26"/>
        <v>2678693.9118908732</v>
      </c>
      <c r="D240" s="32">
        <f t="shared" si="32"/>
        <v>4403.7548980242573</v>
      </c>
      <c r="E240" s="33">
        <f t="shared" si="27"/>
        <v>4.670793128105627E-2</v>
      </c>
      <c r="F240" s="34">
        <f t="shared" si="28"/>
        <v>0.1</v>
      </c>
      <c r="G240" s="29">
        <v>0</v>
      </c>
      <c r="H240" s="35">
        <f t="shared" si="29"/>
        <v>100.89710906899559</v>
      </c>
      <c r="I240" s="32">
        <f t="shared" si="30"/>
        <v>3083.8874417446168</v>
      </c>
      <c r="J240" s="36">
        <f t="shared" si="31"/>
        <v>2598053.9663444664</v>
      </c>
      <c r="K240" s="36">
        <v>386214.05624960031</v>
      </c>
    </row>
    <row r="241" spans="1:11" x14ac:dyDescent="0.2">
      <c r="A241" s="2">
        <v>227</v>
      </c>
      <c r="B241" s="25">
        <f t="shared" si="25"/>
        <v>143.84203874588312</v>
      </c>
      <c r="C241" s="32">
        <f t="shared" si="26"/>
        <v>2683080.5945432214</v>
      </c>
      <c r="D241" s="32">
        <f t="shared" si="32"/>
        <v>4386.6826523481868</v>
      </c>
      <c r="E241" s="33">
        <f t="shared" si="27"/>
        <v>4.6514966960566555E-2</v>
      </c>
      <c r="F241" s="34">
        <f t="shared" si="28"/>
        <v>0.1</v>
      </c>
      <c r="G241" s="29">
        <v>0</v>
      </c>
      <c r="H241" s="35">
        <f t="shared" si="29"/>
        <v>100.05979348724858</v>
      </c>
      <c r="I241" s="32">
        <f t="shared" si="30"/>
        <v>3058.2951623309409</v>
      </c>
      <c r="J241" s="36">
        <f t="shared" si="31"/>
        <v>2601112.2615067973</v>
      </c>
      <c r="K241" s="36">
        <v>387108.51071738283</v>
      </c>
    </row>
    <row r="242" spans="1:11" x14ac:dyDescent="0.2">
      <c r="A242" s="2">
        <v>228</v>
      </c>
      <c r="B242" s="25">
        <f t="shared" si="25"/>
        <v>143.28783582074706</v>
      </c>
      <c r="C242" s="32">
        <f t="shared" si="26"/>
        <v>2687450.3411118039</v>
      </c>
      <c r="D242" s="32">
        <f t="shared" si="32"/>
        <v>4369.7465685824864</v>
      </c>
      <c r="E242" s="33">
        <f t="shared" si="27"/>
        <v>4.6323590468253344E-2</v>
      </c>
      <c r="F242" s="34">
        <f t="shared" si="28"/>
        <v>0.1</v>
      </c>
      <c r="G242" s="29">
        <v>0</v>
      </c>
      <c r="H242" s="35">
        <f t="shared" si="29"/>
        <v>99.229426542483409</v>
      </c>
      <c r="I242" s="32">
        <f t="shared" si="30"/>
        <v>3032.9152657547988</v>
      </c>
      <c r="J242" s="36">
        <f t="shared" si="31"/>
        <v>2604145.1767725521</v>
      </c>
      <c r="K242" s="36">
        <v>387998.5040748961</v>
      </c>
    </row>
    <row r="243" spans="1:11" x14ac:dyDescent="0.2">
      <c r="A243" s="2">
        <v>229</v>
      </c>
      <c r="B243" s="25">
        <f t="shared" si="25"/>
        <v>142.73802587993762</v>
      </c>
      <c r="C243" s="32">
        <f t="shared" si="26"/>
        <v>2691803.2861190094</v>
      </c>
      <c r="D243" s="32">
        <f t="shared" si="32"/>
        <v>4352.9450072054751</v>
      </c>
      <c r="E243" s="33">
        <f t="shared" si="27"/>
        <v>4.6133782285945488E-2</v>
      </c>
      <c r="F243" s="34">
        <f t="shared" si="28"/>
        <v>0.1</v>
      </c>
      <c r="G243" s="29">
        <v>0</v>
      </c>
      <c r="H243" s="35">
        <f t="shared" si="29"/>
        <v>98.405950569995184</v>
      </c>
      <c r="I243" s="32">
        <f t="shared" si="30"/>
        <v>3007.7459895132429</v>
      </c>
      <c r="J243" s="36">
        <f t="shared" si="31"/>
        <v>2607152.9227620652</v>
      </c>
      <c r="K243" s="36">
        <v>388884.05857202038</v>
      </c>
    </row>
    <row r="244" spans="1:11" x14ac:dyDescent="0.2">
      <c r="A244" s="2">
        <v>230</v>
      </c>
      <c r="B244" s="25">
        <f t="shared" si="25"/>
        <v>142.19255635129096</v>
      </c>
      <c r="C244" s="32">
        <f t="shared" si="26"/>
        <v>2696139.5624740571</v>
      </c>
      <c r="D244" s="32">
        <f t="shared" si="32"/>
        <v>4336.2763550477102</v>
      </c>
      <c r="E244" s="33">
        <f t="shared" si="27"/>
        <v>4.5945523214101121E-2</v>
      </c>
      <c r="F244" s="34">
        <f t="shared" si="28"/>
        <v>0.1</v>
      </c>
      <c r="G244" s="29">
        <v>0</v>
      </c>
      <c r="H244" s="35">
        <f t="shared" si="29"/>
        <v>97.589308383621557</v>
      </c>
      <c r="I244" s="32">
        <f t="shared" si="30"/>
        <v>2982.7855857296745</v>
      </c>
      <c r="J244" s="36">
        <f t="shared" si="31"/>
        <v>2610135.7083477951</v>
      </c>
      <c r="K244" s="36">
        <v>389765.19634766423</v>
      </c>
    </row>
    <row r="245" spans="1:11" x14ac:dyDescent="0.2">
      <c r="A245" s="2">
        <v>231</v>
      </c>
      <c r="B245" s="25">
        <f t="shared" si="25"/>
        <v>141.65137550249167</v>
      </c>
      <c r="C245" s="32">
        <f t="shared" si="26"/>
        <v>2700459.301498842</v>
      </c>
      <c r="D245" s="32">
        <f t="shared" si="32"/>
        <v>4319.7390247848816</v>
      </c>
      <c r="E245" s="33">
        <f t="shared" si="27"/>
        <v>4.5758794365260765E-2</v>
      </c>
      <c r="F245" s="34">
        <f t="shared" si="28"/>
        <v>0.1</v>
      </c>
      <c r="G245" s="29">
        <v>0</v>
      </c>
      <c r="H245" s="35">
        <f t="shared" si="29"/>
        <v>96.779443271771399</v>
      </c>
      <c r="I245" s="32">
        <f t="shared" si="30"/>
        <v>2958.0323210327015</v>
      </c>
      <c r="J245" s="36">
        <f t="shared" si="31"/>
        <v>2613093.7406688277</v>
      </c>
      <c r="K245" s="36">
        <v>390641.93943031796</v>
      </c>
    </row>
    <row r="246" spans="1:11" x14ac:dyDescent="0.2">
      <c r="A246" s="2">
        <v>232</v>
      </c>
      <c r="B246" s="25">
        <f t="shared" si="25"/>
        <v>141.11443242431679</v>
      </c>
      <c r="C246" s="32">
        <f t="shared" si="26"/>
        <v>2704762.632953214</v>
      </c>
      <c r="D246" s="32">
        <f t="shared" si="32"/>
        <v>4303.3314543720335</v>
      </c>
      <c r="E246" s="33">
        <f t="shared" si="27"/>
        <v>4.5573577157813502E-2</v>
      </c>
      <c r="F246" s="34">
        <f t="shared" si="28"/>
        <v>0.1</v>
      </c>
      <c r="G246" s="29">
        <v>0</v>
      </c>
      <c r="H246" s="35">
        <f t="shared" si="29"/>
        <v>95.976298993486466</v>
      </c>
      <c r="I246" s="32">
        <f t="shared" si="30"/>
        <v>2933.4844764357158</v>
      </c>
      <c r="J246" s="36">
        <f t="shared" si="31"/>
        <v>2616027.2251452636</v>
      </c>
      <c r="K246" s="36">
        <v>391514.30973860429</v>
      </c>
    </row>
    <row r="247" spans="1:11" x14ac:dyDescent="0.2">
      <c r="A247" s="2">
        <v>233</v>
      </c>
      <c r="B247" s="25">
        <f t="shared" si="25"/>
        <v>140.58167701428113</v>
      </c>
      <c r="C247" s="32">
        <f t="shared" si="26"/>
        <v>2709049.6850597919</v>
      </c>
      <c r="D247" s="32">
        <f t="shared" si="32"/>
        <v>4287.052106577903</v>
      </c>
      <c r="E247" s="33">
        <f t="shared" si="27"/>
        <v>4.5389853309743239E-2</v>
      </c>
      <c r="F247" s="34">
        <f t="shared" si="28"/>
        <v>0.1</v>
      </c>
      <c r="G247" s="29">
        <v>0</v>
      </c>
      <c r="H247" s="35">
        <f t="shared" si="29"/>
        <v>95.179819774535773</v>
      </c>
      <c r="I247" s="32">
        <f t="shared" si="30"/>
        <v>2909.1403472174088</v>
      </c>
      <c r="J247" s="36">
        <f t="shared" si="31"/>
        <v>2618936.3654924808</v>
      </c>
      <c r="K247" s="36">
        <v>392382.32908182632</v>
      </c>
    </row>
    <row r="248" spans="1:11" x14ac:dyDescent="0.2">
      <c r="A248" s="2">
        <v>234</v>
      </c>
      <c r="B248" s="25">
        <f t="shared" si="25"/>
        <v>140.05305996067111</v>
      </c>
      <c r="C248" s="32">
        <f t="shared" si="26"/>
        <v>2713320.5845282706</v>
      </c>
      <c r="D248" s="32">
        <f t="shared" si="32"/>
        <v>4270.8994684787467</v>
      </c>
      <c r="E248" s="33">
        <f t="shared" si="27"/>
        <v>4.5207604832682616E-2</v>
      </c>
      <c r="F248" s="34">
        <f t="shared" si="28"/>
        <v>0.1</v>
      </c>
      <c r="G248" s="29">
        <v>0</v>
      </c>
      <c r="H248" s="35">
        <f t="shared" si="29"/>
        <v>94.389950303542378</v>
      </c>
      <c r="I248" s="32">
        <f t="shared" si="30"/>
        <v>2884.998242803375</v>
      </c>
      <c r="J248" s="36">
        <f t="shared" si="31"/>
        <v>2621821.3637352842</v>
      </c>
      <c r="K248" s="36">
        <v>393246.01916051289</v>
      </c>
    </row>
    <row r="249" spans="1:11" x14ac:dyDescent="0.2">
      <c r="A249" s="2">
        <v>235</v>
      </c>
      <c r="B249" s="25">
        <f t="shared" si="25"/>
        <v>139.52853272695728</v>
      </c>
      <c r="C249" s="32">
        <f t="shared" si="26"/>
        <v>2717575.4565792703</v>
      </c>
      <c r="D249" s="32">
        <f t="shared" si="32"/>
        <v>4254.8720509996638</v>
      </c>
      <c r="E249" s="33">
        <f t="shared" si="27"/>
        <v>4.502681402601514E-2</v>
      </c>
      <c r="F249" s="34">
        <f t="shared" si="28"/>
        <v>0.1</v>
      </c>
      <c r="G249" s="29">
        <v>0</v>
      </c>
      <c r="H249" s="35">
        <f t="shared" si="29"/>
        <v>93.606635728142237</v>
      </c>
      <c r="I249" s="32">
        <f t="shared" si="30"/>
        <v>2861.056486649014</v>
      </c>
      <c r="J249" s="36">
        <f t="shared" si="31"/>
        <v>2624682.4202219332</v>
      </c>
      <c r="K249" s="36">
        <v>394105.40156696097</v>
      </c>
    </row>
    <row r="250" spans="1:11" x14ac:dyDescent="0.2">
      <c r="A250" s="2">
        <v>236</v>
      </c>
      <c r="B250" s="25">
        <f t="shared" si="25"/>
        <v>139.00804753657519</v>
      </c>
      <c r="C250" s="32">
        <f t="shared" si="26"/>
        <v>2721814.4249676685</v>
      </c>
      <c r="D250" s="32">
        <f t="shared" si="32"/>
        <v>4238.9683883981779</v>
      </c>
      <c r="E250" s="33">
        <f t="shared" si="27"/>
        <v>4.4847463471120334E-2</v>
      </c>
      <c r="F250" s="34">
        <f t="shared" si="28"/>
        <v>0.1</v>
      </c>
      <c r="G250" s="29">
        <v>0</v>
      </c>
      <c r="H250" s="35">
        <f t="shared" si="29"/>
        <v>92.829821651175052</v>
      </c>
      <c r="I250" s="32">
        <f t="shared" si="30"/>
        <v>2837.3134161226417</v>
      </c>
      <c r="J250" s="36">
        <f t="shared" si="31"/>
        <v>2627519.7336380556</v>
      </c>
      <c r="K250" s="36">
        <v>394960.49778577546</v>
      </c>
    </row>
    <row r="251" spans="1:11" x14ac:dyDescent="0.2">
      <c r="A251" s="2">
        <v>237</v>
      </c>
      <c r="B251" s="25">
        <f t="shared" si="25"/>
        <v>138.49155735806309</v>
      </c>
      <c r="C251" s="32">
        <f t="shared" si="26"/>
        <v>2726037.6120055374</v>
      </c>
      <c r="D251" s="32">
        <f t="shared" si="32"/>
        <v>4223.1870378688909</v>
      </c>
      <c r="E251" s="33">
        <f t="shared" si="27"/>
        <v>4.4669536025867582E-2</v>
      </c>
      <c r="F251" s="34">
        <f t="shared" si="28"/>
        <v>0.1</v>
      </c>
      <c r="G251" s="29">
        <v>0</v>
      </c>
      <c r="H251" s="35">
        <f t="shared" si="29"/>
        <v>92.059454126906616</v>
      </c>
      <c r="I251" s="32">
        <f t="shared" si="30"/>
        <v>2813.7673823904656</v>
      </c>
      <c r="J251" s="36">
        <f t="shared" si="31"/>
        <v>2630333.501020446</v>
      </c>
      <c r="K251" s="36">
        <v>395811.32919440634</v>
      </c>
    </row>
    <row r="252" spans="1:11" x14ac:dyDescent="0.2">
      <c r="A252" s="2">
        <v>238</v>
      </c>
      <c r="B252" s="25">
        <f t="shared" si="25"/>
        <v>137.97901589054956</v>
      </c>
      <c r="C252" s="32">
        <f t="shared" si="26"/>
        <v>2730245.138584564</v>
      </c>
      <c r="D252" s="32">
        <f t="shared" si="32"/>
        <v>4207.5265790265985</v>
      </c>
      <c r="E252" s="33">
        <f t="shared" si="27"/>
        <v>4.4493014818993593E-2</v>
      </c>
      <c r="F252" s="34">
        <f t="shared" si="28"/>
        <v>0.1</v>
      </c>
      <c r="G252" s="29">
        <v>0</v>
      </c>
      <c r="H252" s="35">
        <f t="shared" si="29"/>
        <v>91.295479657282598</v>
      </c>
      <c r="I252" s="32">
        <f t="shared" si="30"/>
        <v>2790.4167503017225</v>
      </c>
      <c r="J252" s="36">
        <f t="shared" si="31"/>
        <v>2633123.9177707476</v>
      </c>
      <c r="K252" s="36">
        <v>396657.91706368315</v>
      </c>
    </row>
    <row r="253" spans="1:11" x14ac:dyDescent="0.2">
      <c r="A253" s="2">
        <v>239</v>
      </c>
      <c r="B253" s="25">
        <f t="shared" si="25"/>
        <v>137.47037754957759</v>
      </c>
      <c r="C253" s="32">
        <f t="shared" si="26"/>
        <v>2734437.124198107</v>
      </c>
      <c r="D253" s="32">
        <f t="shared" si="32"/>
        <v>4191.9856135430746</v>
      </c>
      <c r="E253" s="33">
        <f t="shared" si="27"/>
        <v>4.4317883244965064E-2</v>
      </c>
      <c r="F253" s="34">
        <f t="shared" si="28"/>
        <v>0.1</v>
      </c>
      <c r="G253" s="29">
        <v>0</v>
      </c>
      <c r="H253" s="35">
        <f t="shared" si="29"/>
        <v>90.537845188213353</v>
      </c>
      <c r="I253" s="32">
        <f t="shared" si="30"/>
        <v>2767.259898275418</v>
      </c>
      <c r="J253" s="36">
        <f t="shared" si="31"/>
        <v>2635891.1776690232</v>
      </c>
      <c r="K253" s="36">
        <v>397500.28255834669</v>
      </c>
    </row>
    <row r="254" spans="1:11" x14ac:dyDescent="0.2">
      <c r="A254" s="2">
        <v>240</v>
      </c>
      <c r="B254" s="25">
        <f t="shared" si="25"/>
        <v>136.96559745325979</v>
      </c>
      <c r="C254" s="32">
        <f t="shared" si="26"/>
        <v>2738613.6869627698</v>
      </c>
      <c r="D254" s="32">
        <f t="shared" si="32"/>
        <v>4176.5627646627836</v>
      </c>
      <c r="E254" s="33">
        <f t="shared" si="27"/>
        <v>4.4144124958612578E-2</v>
      </c>
      <c r="F254" s="34">
        <f t="shared" si="28"/>
        <v>0.1</v>
      </c>
      <c r="G254" s="29">
        <v>0</v>
      </c>
      <c r="H254" s="35">
        <f t="shared" si="29"/>
        <v>89.786498105889621</v>
      </c>
      <c r="I254" s="32">
        <f t="shared" si="30"/>
        <v>2744.2952181874339</v>
      </c>
      <c r="J254" s="36">
        <f t="shared" si="31"/>
        <v>2638635.4728872105</v>
      </c>
      <c r="K254" s="36">
        <v>398338.44673757826</v>
      </c>
    </row>
    <row r="255" spans="1:11" x14ac:dyDescent="0.2">
      <c r="A255" s="2">
        <v>241</v>
      </c>
      <c r="B255" s="25">
        <f t="shared" si="25"/>
        <v>136.46463140875335</v>
      </c>
      <c r="C255" s="32">
        <f t="shared" si="26"/>
        <v>2742774.9436395797</v>
      </c>
      <c r="D255" s="32">
        <f t="shared" si="32"/>
        <v>4161.2566768098623</v>
      </c>
      <c r="E255" s="33">
        <f t="shared" si="27"/>
        <v>4.3971723870119953E-2</v>
      </c>
      <c r="F255" s="34">
        <f t="shared" si="28"/>
        <v>0.1</v>
      </c>
      <c r="G255" s="29">
        <v>0</v>
      </c>
      <c r="H255" s="35">
        <f t="shared" si="29"/>
        <v>89.041386233128719</v>
      </c>
      <c r="I255" s="32">
        <f t="shared" si="30"/>
        <v>2721.5211152591924</v>
      </c>
      <c r="J255" s="36">
        <f t="shared" si="31"/>
        <v>2641356.9940024698</v>
      </c>
      <c r="K255" s="36">
        <v>399172.43055552593</v>
      </c>
    </row>
    <row r="256" spans="1:11" x14ac:dyDescent="0.2">
      <c r="A256" s="2">
        <v>242</v>
      </c>
      <c r="B256" s="25">
        <f t="shared" si="25"/>
        <v>135.96743589904685</v>
      </c>
      <c r="C256" s="32">
        <f t="shared" si="26"/>
        <v>2746921.0096547687</v>
      </c>
      <c r="D256" s="32">
        <f t="shared" si="32"/>
        <v>4146.0660151890479</v>
      </c>
      <c r="E256" s="33">
        <f t="shared" si="27"/>
        <v>4.3800664140052112E-2</v>
      </c>
      <c r="F256" s="34">
        <f t="shared" si="28"/>
        <v>0.1</v>
      </c>
      <c r="G256" s="29">
        <v>0</v>
      </c>
      <c r="H256" s="35">
        <f t="shared" si="29"/>
        <v>88.302457825751162</v>
      </c>
      <c r="I256" s="32">
        <f t="shared" si="30"/>
        <v>2698.9360079465273</v>
      </c>
      <c r="J256" s="36">
        <f t="shared" si="31"/>
        <v>2644055.9300104165</v>
      </c>
      <c r="K256" s="36">
        <v>400002.25486182864</v>
      </c>
    </row>
    <row r="257" spans="1:11" x14ac:dyDescent="0.2">
      <c r="A257" s="2">
        <v>243</v>
      </c>
      <c r="B257" s="25">
        <f t="shared" si="25"/>
        <v>135.47396807005074</v>
      </c>
      <c r="C257" s="32">
        <f t="shared" si="26"/>
        <v>2751051.9991201428</v>
      </c>
      <c r="D257" s="32">
        <f t="shared" si="32"/>
        <v>4130.9894653740339</v>
      </c>
      <c r="E257" s="33">
        <f t="shared" si="27"/>
        <v>4.3630930174495083E-2</v>
      </c>
      <c r="F257" s="34">
        <f t="shared" si="28"/>
        <v>0.1</v>
      </c>
      <c r="G257" s="29">
        <v>0</v>
      </c>
      <c r="H257" s="35">
        <f t="shared" si="29"/>
        <v>87.569661568987257</v>
      </c>
      <c r="I257" s="32">
        <f t="shared" si="30"/>
        <v>2676.5383278301624</v>
      </c>
      <c r="J257" s="36">
        <f t="shared" si="31"/>
        <v>2646732.4683382469</v>
      </c>
      <c r="K257" s="36">
        <v>400827.94040213723</v>
      </c>
    </row>
    <row r="258" spans="1:11" x14ac:dyDescent="0.2">
      <c r="A258" s="2">
        <v>244</v>
      </c>
      <c r="B258" s="25">
        <f t="shared" si="25"/>
        <v>134.98418571798322</v>
      </c>
      <c r="C258" s="32">
        <f t="shared" si="26"/>
        <v>2755168.0248530526</v>
      </c>
      <c r="D258" s="32">
        <f t="shared" si="32"/>
        <v>4116.0257329097949</v>
      </c>
      <c r="E258" s="33">
        <f t="shared" si="27"/>
        <v>4.3462506620314562E-2</v>
      </c>
      <c r="F258" s="34">
        <f t="shared" si="28"/>
        <v>0.1</v>
      </c>
      <c r="G258" s="29">
        <v>0</v>
      </c>
      <c r="H258" s="35">
        <f t="shared" si="29"/>
        <v>86.842946573913565</v>
      </c>
      <c r="I258" s="32">
        <f t="shared" si="30"/>
        <v>2654.3265195066606</v>
      </c>
      <c r="J258" s="36">
        <f t="shared" si="31"/>
        <v>2649386.7948577534</v>
      </c>
      <c r="K258" s="36">
        <v>401649.50781863328</v>
      </c>
    </row>
    <row r="259" spans="1:11" x14ac:dyDescent="0.2">
      <c r="A259" s="2">
        <v>245</v>
      </c>
      <c r="B259" s="25">
        <f t="shared" si="25"/>
        <v>134.49804727704378</v>
      </c>
      <c r="C259" s="32">
        <f t="shared" si="26"/>
        <v>2759269.1983960266</v>
      </c>
      <c r="D259" s="32">
        <f t="shared" si="32"/>
        <v>4101.1735429740511</v>
      </c>
      <c r="E259" s="33">
        <f t="shared" si="27"/>
        <v>4.3295378360507862E-2</v>
      </c>
      <c r="F259" s="34">
        <f t="shared" si="28"/>
        <v>0.1</v>
      </c>
      <c r="G259" s="29">
        <v>0</v>
      </c>
      <c r="H259" s="35">
        <f t="shared" si="29"/>
        <v>86.122262373918929</v>
      </c>
      <c r="I259" s="32">
        <f t="shared" si="30"/>
        <v>2632.2990404804091</v>
      </c>
      <c r="J259" s="36">
        <f t="shared" si="31"/>
        <v>2652019.093898234</v>
      </c>
      <c r="K259" s="36">
        <v>402466.9776505449</v>
      </c>
    </row>
    <row r="260" spans="1:11" x14ac:dyDescent="0.2">
      <c r="A260" s="2">
        <v>246</v>
      </c>
      <c r="B260" s="25">
        <f t="shared" si="25"/>
        <v>134.01551180736593</v>
      </c>
      <c r="C260" s="32">
        <f t="shared" si="26"/>
        <v>2763355.6300359811</v>
      </c>
      <c r="D260" s="32">
        <f t="shared" si="32"/>
        <v>4086.4316399544477</v>
      </c>
      <c r="E260" s="33">
        <f t="shared" si="27"/>
        <v>4.3129530509754654E-2</v>
      </c>
      <c r="F260" s="34">
        <f t="shared" si="28"/>
        <v>0.1</v>
      </c>
      <c r="G260" s="29">
        <v>0</v>
      </c>
      <c r="H260" s="35">
        <f t="shared" si="29"/>
        <v>85.407558921199836</v>
      </c>
      <c r="I260" s="32">
        <f t="shared" si="30"/>
        <v>2610.4543610564856</v>
      </c>
      <c r="J260" s="36">
        <f t="shared" si="31"/>
        <v>2654629.5482592904</v>
      </c>
      <c r="K260" s="36">
        <v>403280.37033466052</v>
      </c>
    </row>
    <row r="261" spans="1:11" x14ac:dyDescent="0.2">
      <c r="A261" s="2">
        <v>247</v>
      </c>
      <c r="B261" s="25">
        <f t="shared" si="25"/>
        <v>133.53653898324356</v>
      </c>
      <c r="C261" s="32">
        <f t="shared" si="26"/>
        <v>2767427.4288231037</v>
      </c>
      <c r="D261" s="32">
        <f t="shared" si="32"/>
        <v>4071.7987871225923</v>
      </c>
      <c r="E261" s="33">
        <f t="shared" si="27"/>
        <v>4.2964948409884372E-2</v>
      </c>
      <c r="F261" s="34">
        <f t="shared" si="28"/>
        <v>0.1</v>
      </c>
      <c r="G261" s="29">
        <v>0</v>
      </c>
      <c r="H261" s="35">
        <f t="shared" si="29"/>
        <v>84.698786583284843</v>
      </c>
      <c r="I261" s="32">
        <f t="shared" si="30"/>
        <v>2588.7909642345139</v>
      </c>
      <c r="J261" s="36">
        <f t="shared" si="31"/>
        <v>2657218.339223525</v>
      </c>
      <c r="K261" s="36">
        <v>404089.70620583958</v>
      </c>
    </row>
    <row r="262" spans="1:11" x14ac:dyDescent="0.2">
      <c r="A262" s="2">
        <v>248</v>
      </c>
      <c r="B262" s="25">
        <f t="shared" si="25"/>
        <v>133.06108908162156</v>
      </c>
      <c r="C262" s="32">
        <f t="shared" si="26"/>
        <v>2771484.7025893722</v>
      </c>
      <c r="D262" s="32">
        <f t="shared" si="32"/>
        <v>4057.2737662685104</v>
      </c>
      <c r="E262" s="33">
        <f t="shared" si="27"/>
        <v>4.2801617625665547E-2</v>
      </c>
      <c r="F262" s="34">
        <f t="shared" si="28"/>
        <v>0.1</v>
      </c>
      <c r="G262" s="29">
        <v>0</v>
      </c>
      <c r="H262" s="35">
        <f t="shared" si="29"/>
        <v>83.995896139587856</v>
      </c>
      <c r="I262" s="32">
        <f t="shared" si="30"/>
        <v>2567.3073456032439</v>
      </c>
      <c r="J262" s="36">
        <f t="shared" si="31"/>
        <v>2659785.6465691281</v>
      </c>
      <c r="K262" s="36">
        <v>404895.00549752102</v>
      </c>
    </row>
    <row r="263" spans="1:11" x14ac:dyDescent="0.2">
      <c r="A263" s="2">
        <v>249</v>
      </c>
      <c r="B263" s="25">
        <f t="shared" si="25"/>
        <v>132.58912297084552</v>
      </c>
      <c r="C263" s="32">
        <f t="shared" si="26"/>
        <v>2775527.5579667124</v>
      </c>
      <c r="D263" s="32">
        <f t="shared" si="32"/>
        <v>4042.8553773402236</v>
      </c>
      <c r="E263" s="33">
        <f t="shared" si="27"/>
        <v>4.2639523940508975E-2</v>
      </c>
      <c r="F263" s="34">
        <f t="shared" si="28"/>
        <v>0.1</v>
      </c>
      <c r="G263" s="29">
        <v>0</v>
      </c>
      <c r="H263" s="35">
        <f t="shared" si="29"/>
        <v>83.298838777990042</v>
      </c>
      <c r="I263" s="32">
        <f t="shared" si="30"/>
        <v>2546.0020132360155</v>
      </c>
      <c r="J263" s="36">
        <f t="shared" si="31"/>
        <v>2662331.648582364</v>
      </c>
      <c r="K263" s="36">
        <v>405696.28834222909</v>
      </c>
    </row>
    <row r="264" spans="1:11" x14ac:dyDescent="0.2">
      <c r="A264" s="2">
        <v>250</v>
      </c>
      <c r="B264" s="25">
        <f t="shared" si="25"/>
        <v>132.12060209966256</v>
      </c>
      <c r="C264" s="32">
        <f t="shared" si="26"/>
        <v>2779556.1004048558</v>
      </c>
      <c r="D264" s="32">
        <f t="shared" si="32"/>
        <v>4028.5424381433986</v>
      </c>
      <c r="E264" s="33">
        <f t="shared" si="27"/>
        <v>4.2478653352389761E-2</v>
      </c>
      <c r="F264" s="34">
        <f t="shared" si="28"/>
        <v>0.1</v>
      </c>
      <c r="G264" s="29">
        <v>0</v>
      </c>
      <c r="H264" s="35">
        <f t="shared" si="29"/>
        <v>82.607566091450053</v>
      </c>
      <c r="I264" s="32">
        <f t="shared" si="30"/>
        <v>2524.8734875873097</v>
      </c>
      <c r="J264" s="36">
        <f t="shared" si="31"/>
        <v>2664856.5220699511</v>
      </c>
      <c r="K264" s="36">
        <v>406493.57477207662</v>
      </c>
    </row>
    <row r="265" spans="1:11" x14ac:dyDescent="0.2">
      <c r="A265" s="2">
        <v>251</v>
      </c>
      <c r="B265" s="25">
        <f t="shared" si="25"/>
        <v>131.65548848646765</v>
      </c>
      <c r="C265" s="32">
        <f t="shared" si="26"/>
        <v>2783570.4341888148</v>
      </c>
      <c r="D265" s="32">
        <f t="shared" si="32"/>
        <v>4014.3337839590386</v>
      </c>
      <c r="E265" s="33">
        <f t="shared" si="27"/>
        <v>4.2318992069779529E-2</v>
      </c>
      <c r="F265" s="34">
        <f t="shared" si="28"/>
        <v>0.1</v>
      </c>
      <c r="G265" s="29">
        <v>0</v>
      </c>
      <c r="H265" s="35">
        <f t="shared" si="29"/>
        <v>81.922030074642393</v>
      </c>
      <c r="I265" s="32">
        <f t="shared" si="30"/>
        <v>2503.9203013899782</v>
      </c>
      <c r="J265" s="36">
        <f t="shared" si="31"/>
        <v>2667360.4423713409</v>
      </c>
      <c r="K265" s="36">
        <v>407286.88471926592</v>
      </c>
    </row>
    <row r="266" spans="1:11" x14ac:dyDescent="0.2">
      <c r="A266" s="2">
        <v>252</v>
      </c>
      <c r="B266" s="25">
        <f t="shared" si="25"/>
        <v>131.19374470878822</v>
      </c>
      <c r="C266" s="32">
        <f t="shared" si="26"/>
        <v>2787570.6624560733</v>
      </c>
      <c r="D266" s="32">
        <f t="shared" si="32"/>
        <v>4000.2282672584988</v>
      </c>
      <c r="E266" s="33">
        <f t="shared" si="27"/>
        <v>4.2160526507739854E-2</v>
      </c>
      <c r="F266" s="34">
        <f t="shared" si="28"/>
        <v>0.1</v>
      </c>
      <c r="G266" s="29">
        <v>0</v>
      </c>
      <c r="H266" s="35">
        <f t="shared" si="29"/>
        <v>81.242183120623736</v>
      </c>
      <c r="I266" s="32">
        <f t="shared" si="30"/>
        <v>2483.1409995531458</v>
      </c>
      <c r="J266" s="36">
        <f t="shared" si="31"/>
        <v>2669843.5833708942</v>
      </c>
      <c r="K266" s="36">
        <v>408076.23801658693</v>
      </c>
    </row>
    <row r="267" spans="1:11" x14ac:dyDescent="0.2">
      <c r="A267" s="2">
        <v>253</v>
      </c>
      <c r="B267" s="25">
        <f t="shared" si="25"/>
        <v>130.73533389300141</v>
      </c>
      <c r="C267" s="32">
        <f t="shared" si="26"/>
        <v>2791556.887213455</v>
      </c>
      <c r="D267" s="32">
        <f t="shared" si="32"/>
        <v>3986.2247573817149</v>
      </c>
      <c r="E267" s="33">
        <f t="shared" si="27"/>
        <v>4.2003243284060653E-2</v>
      </c>
      <c r="F267" s="34">
        <f t="shared" si="28"/>
        <v>0.1</v>
      </c>
      <c r="G267" s="29">
        <v>0</v>
      </c>
      <c r="H267" s="35">
        <f t="shared" si="29"/>
        <v>80.567978017526826</v>
      </c>
      <c r="I267" s="32">
        <f t="shared" si="30"/>
        <v>2462.5341390614617</v>
      </c>
      <c r="J267" s="36">
        <f t="shared" si="31"/>
        <v>2672306.1175099555</v>
      </c>
      <c r="K267" s="36">
        <v>408861.65439791325</v>
      </c>
    </row>
    <row r="268" spans="1:11" x14ac:dyDescent="0.2">
      <c r="A268" s="2">
        <v>254</v>
      </c>
      <c r="B268" s="25">
        <f t="shared" si="25"/>
        <v>130.28021970427858</v>
      </c>
      <c r="C268" s="32">
        <f t="shared" si="26"/>
        <v>2795529.2093536574</v>
      </c>
      <c r="D268" s="32">
        <f t="shared" si="32"/>
        <v>3972.3221402023919</v>
      </c>
      <c r="E268" s="33">
        <f t="shared" si="27"/>
        <v>4.1847129215427298E-2</v>
      </c>
      <c r="F268" s="34">
        <f t="shared" si="28"/>
        <v>0.1</v>
      </c>
      <c r="G268" s="29">
        <v>0</v>
      </c>
      <c r="H268" s="35">
        <f t="shared" si="29"/>
        <v>79.899367945281895</v>
      </c>
      <c r="I268" s="32">
        <f t="shared" si="30"/>
        <v>2442.0982888746107</v>
      </c>
      <c r="J268" s="36">
        <f t="shared" si="31"/>
        <v>2674748.2157988301</v>
      </c>
      <c r="K268" s="36">
        <v>409643.15349869529</v>
      </c>
    </row>
    <row r="269" spans="1:11" x14ac:dyDescent="0.2">
      <c r="A269" s="2">
        <v>255</v>
      </c>
      <c r="B269" s="25">
        <f t="shared" si="25"/>
        <v>129.82836633674899</v>
      </c>
      <c r="C269" s="32">
        <f t="shared" si="26"/>
        <v>2799487.7286715261</v>
      </c>
      <c r="D269" s="32">
        <f t="shared" si="32"/>
        <v>3958.5193178686313</v>
      </c>
      <c r="E269" s="33">
        <f t="shared" si="27"/>
        <v>4.1692171313884085E-2</v>
      </c>
      <c r="F269" s="34">
        <f t="shared" si="28"/>
        <v>0.1</v>
      </c>
      <c r="G269" s="29">
        <v>0</v>
      </c>
      <c r="H269" s="35">
        <f t="shared" si="29"/>
        <v>79.236306472365229</v>
      </c>
      <c r="I269" s="32">
        <f t="shared" si="30"/>
        <v>2421.8320298281246</v>
      </c>
      <c r="J269" s="36">
        <f t="shared" si="31"/>
        <v>2677170.0478286585</v>
      </c>
      <c r="K269" s="36">
        <v>410420.7548564513</v>
      </c>
    </row>
    <row r="270" spans="1:11" x14ac:dyDescent="0.2">
      <c r="A270" s="2">
        <v>256</v>
      </c>
      <c r="B270" s="25">
        <f t="shared" si="25"/>
        <v>129.37973850388039</v>
      </c>
      <c r="C270" s="32">
        <f t="shared" si="26"/>
        <v>2803432.5438799714</v>
      </c>
      <c r="D270" s="32">
        <f t="shared" si="32"/>
        <v>3944.8152084453031</v>
      </c>
      <c r="E270" s="33">
        <f t="shared" si="27"/>
        <v>4.153835678305761E-2</v>
      </c>
      <c r="F270" s="34">
        <f t="shared" si="28"/>
        <v>0.1</v>
      </c>
      <c r="G270" s="29">
        <v>0</v>
      </c>
      <c r="H270" s="35">
        <f t="shared" si="29"/>
        <v>78.578747552574725</v>
      </c>
      <c r="I270" s="32">
        <f t="shared" si="30"/>
        <v>2401.7339545348127</v>
      </c>
      <c r="J270" s="36">
        <f t="shared" si="31"/>
        <v>2679571.7817831933</v>
      </c>
      <c r="K270" s="36">
        <v>411194.47791125567</v>
      </c>
    </row>
    <row r="271" spans="1:11" x14ac:dyDescent="0.2">
      <c r="A271" s="2">
        <v>257</v>
      </c>
      <c r="B271" s="25">
        <f t="shared" si="25"/>
        <v>128.93430142906786</v>
      </c>
      <c r="C271" s="32">
        <f t="shared" si="26"/>
        <v>2807363.7526256787</v>
      </c>
      <c r="D271" s="32">
        <f t="shared" si="32"/>
        <v>3931.2087457072921</v>
      </c>
      <c r="E271" s="33">
        <f t="shared" si="27"/>
        <v>4.1385673014775332E-2</v>
      </c>
      <c r="F271" s="34">
        <f t="shared" si="28"/>
        <v>0.1</v>
      </c>
      <c r="G271" s="29">
        <v>0</v>
      </c>
      <c r="H271" s="35">
        <f t="shared" si="29"/>
        <v>77.92664552183227</v>
      </c>
      <c r="I271" s="32">
        <f t="shared" si="30"/>
        <v>2381.8026672868168</v>
      </c>
      <c r="J271" s="36">
        <f t="shared" si="31"/>
        <v>2681953.5844504801</v>
      </c>
      <c r="K271" s="36">
        <v>411964.34200622514</v>
      </c>
    </row>
    <row r="272" spans="1:11" x14ac:dyDescent="0.2">
      <c r="A272" s="2">
        <v>258</v>
      </c>
      <c r="B272" s="25">
        <f t="shared" ref="B272:B335" si="33">$C$4*(1+($C$6*($C$5/12)*A272))^(-1/$C$6)</f>
        <v>128.49202083642777</v>
      </c>
      <c r="C272" s="32">
        <f t="shared" ref="C272:C335" si="34">(($C$4^$C$6)/((1-$C$6)*($C$5/12)))*(($C$4^(1-$C$6))-(B272^(1-$C$6)))*30.4375</f>
        <v>2811281.4515044452</v>
      </c>
      <c r="D272" s="32">
        <f t="shared" si="32"/>
        <v>3917.6988787665032</v>
      </c>
      <c r="E272" s="33">
        <f t="shared" ref="E272:E335" si="35">-LN(B272/B271)*12</f>
        <v>4.1234107585527022E-2</v>
      </c>
      <c r="F272" s="34">
        <f t="shared" ref="F272:F335" si="36">IF(E272&gt;0.1,E272,0.1)</f>
        <v>0.1</v>
      </c>
      <c r="G272" s="29">
        <v>0</v>
      </c>
      <c r="H272" s="35">
        <f t="shared" ref="H272:H335" si="37">H271*EXP(-F272/12)</f>
        <v>77.279955095012539</v>
      </c>
      <c r="I272" s="32">
        <f t="shared" ref="I272:I335" si="38">IF(G272=0,((H271-H272)/(F272/12)*30.4375),D272)</f>
        <v>2362.0367839590676</v>
      </c>
      <c r="J272" s="36">
        <f t="shared" ref="J272:J335" si="39">I272+J271</f>
        <v>2684315.6212344393</v>
      </c>
      <c r="K272" s="36">
        <v>412730.36638800212</v>
      </c>
    </row>
    <row r="273" spans="1:11" x14ac:dyDescent="0.2">
      <c r="A273" s="2">
        <v>259</v>
      </c>
      <c r="B273" s="25">
        <f t="shared" si="33"/>
        <v>128.05286294179049</v>
      </c>
      <c r="C273" s="32">
        <f t="shared" si="34"/>
        <v>2815185.7360763066</v>
      </c>
      <c r="D273" s="32">
        <f t="shared" ref="D273:D336" si="40">C273-C272</f>
        <v>3904.2845718613826</v>
      </c>
      <c r="E273" s="33">
        <f t="shared" si="35"/>
        <v>4.1083648253148773E-2</v>
      </c>
      <c r="F273" s="34">
        <f t="shared" si="36"/>
        <v>0.1</v>
      </c>
      <c r="G273" s="29">
        <v>0</v>
      </c>
      <c r="H273" s="35">
        <f t="shared" si="37"/>
        <v>76.638631362798222</v>
      </c>
      <c r="I273" s="32">
        <f t="shared" si="38"/>
        <v>2342.4349319127946</v>
      </c>
      <c r="J273" s="36">
        <f t="shared" si="39"/>
        <v>2686658.0561663522</v>
      </c>
      <c r="K273" s="36">
        <v>413492.5702072361</v>
      </c>
    </row>
    <row r="274" spans="1:11" x14ac:dyDescent="0.2">
      <c r="A274" s="2">
        <v>260</v>
      </c>
      <c r="B274" s="25">
        <f t="shared" si="33"/>
        <v>127.61679444388704</v>
      </c>
      <c r="C274" s="32">
        <f t="shared" si="34"/>
        <v>2819076.700880371</v>
      </c>
      <c r="D274" s="32">
        <f t="shared" si="40"/>
        <v>3890.9648040644825</v>
      </c>
      <c r="E274" s="33">
        <f t="shared" si="35"/>
        <v>4.09342829535317E-2</v>
      </c>
      <c r="F274" s="34">
        <f t="shared" si="36"/>
        <v>0.1</v>
      </c>
      <c r="G274" s="29">
        <v>0</v>
      </c>
      <c r="H274" s="35">
        <f t="shared" si="37"/>
        <v>76.002629788561293</v>
      </c>
      <c r="I274" s="32">
        <f t="shared" si="38"/>
        <v>2322.9957499003813</v>
      </c>
      <c r="J274" s="36">
        <f t="shared" si="39"/>
        <v>2688981.0519162528</v>
      </c>
      <c r="K274" s="36">
        <v>414250.97251906223</v>
      </c>
    </row>
    <row r="275" spans="1:11" x14ac:dyDescent="0.2">
      <c r="A275" s="2">
        <v>261</v>
      </c>
      <c r="B275" s="25">
        <f t="shared" si="33"/>
        <v>127.18378251572598</v>
      </c>
      <c r="C275" s="32">
        <f t="shared" si="34"/>
        <v>2822954.4394493676</v>
      </c>
      <c r="D275" s="32">
        <f t="shared" si="40"/>
        <v>3877.7385689965449</v>
      </c>
      <c r="E275" s="33">
        <f t="shared" si="35"/>
        <v>4.0785999797312608E-2</v>
      </c>
      <c r="F275" s="34">
        <f t="shared" si="36"/>
        <v>0.1</v>
      </c>
      <c r="G275" s="29">
        <v>0</v>
      </c>
      <c r="H275" s="35">
        <f t="shared" si="37"/>
        <v>75.371906205270179</v>
      </c>
      <c r="I275" s="32">
        <f t="shared" si="38"/>
        <v>2303.7178879707963</v>
      </c>
      <c r="J275" s="36">
        <f t="shared" si="39"/>
        <v>2691284.7698042234</v>
      </c>
      <c r="K275" s="36">
        <v>415005.59228357777</v>
      </c>
    </row>
    <row r="276" spans="1:11" x14ac:dyDescent="0.2">
      <c r="A276" s="2">
        <v>262</v>
      </c>
      <c r="B276" s="25">
        <f t="shared" si="33"/>
        <v>126.7537947961533</v>
      </c>
      <c r="C276" s="32">
        <f t="shared" si="34"/>
        <v>2826819.0443239757</v>
      </c>
      <c r="D276" s="32">
        <f t="shared" si="40"/>
        <v>3864.6048746081069</v>
      </c>
      <c r="E276" s="33">
        <f t="shared" si="35"/>
        <v>4.0638787066859222E-2</v>
      </c>
      <c r="F276" s="34">
        <f t="shared" si="36"/>
        <v>0.1</v>
      </c>
      <c r="G276" s="29">
        <v>0</v>
      </c>
      <c r="H276" s="35">
        <f t="shared" si="37"/>
        <v>74.746416812422552</v>
      </c>
      <c r="I276" s="32">
        <f t="shared" si="38"/>
        <v>2284.6000073759556</v>
      </c>
      <c r="J276" s="36">
        <f t="shared" si="39"/>
        <v>2693569.3698115996</v>
      </c>
      <c r="K276" s="36">
        <v>415756.44836631621</v>
      </c>
    </row>
    <row r="277" spans="1:11" x14ac:dyDescent="0.2">
      <c r="A277" s="2">
        <v>263</v>
      </c>
      <c r="B277" s="25">
        <f t="shared" si="33"/>
        <v>126.32679938159373</v>
      </c>
      <c r="C277" s="32">
        <f t="shared" si="34"/>
        <v>2830670.6070668581</v>
      </c>
      <c r="D277" s="32">
        <f t="shared" si="40"/>
        <v>3851.5627428824082</v>
      </c>
      <c r="E277" s="33">
        <f t="shared" si="35"/>
        <v>4.0492633213043631E-2</v>
      </c>
      <c r="F277" s="34">
        <f t="shared" si="36"/>
        <v>0.1</v>
      </c>
      <c r="G277" s="29">
        <v>0</v>
      </c>
      <c r="H277" s="35">
        <f t="shared" si="37"/>
        <v>74.126118173003661</v>
      </c>
      <c r="I277" s="32">
        <f t="shared" si="38"/>
        <v>2265.6407804774999</v>
      </c>
      <c r="J277" s="36">
        <f t="shared" si="39"/>
        <v>2695835.0105920769</v>
      </c>
      <c r="K277" s="36">
        <v>416503.55953871866</v>
      </c>
    </row>
    <row r="278" spans="1:11" x14ac:dyDescent="0.2">
      <c r="A278" s="2">
        <v>264</v>
      </c>
      <c r="B278" s="25">
        <f t="shared" si="33"/>
        <v>125.90276481796658</v>
      </c>
      <c r="C278" s="32">
        <f t="shared" si="34"/>
        <v>2834509.2182764835</v>
      </c>
      <c r="D278" s="32">
        <f t="shared" si="40"/>
        <v>3838.6112096253783</v>
      </c>
      <c r="E278" s="33">
        <f t="shared" si="35"/>
        <v>4.0347526852310189E-2</v>
      </c>
      <c r="F278" s="34">
        <f t="shared" si="36"/>
        <v>0.1</v>
      </c>
      <c r="G278" s="29">
        <v>0</v>
      </c>
      <c r="H278" s="35">
        <f t="shared" si="37"/>
        <v>73.510967210469801</v>
      </c>
      <c r="I278" s="32">
        <f t="shared" si="38"/>
        <v>2246.8388906549253</v>
      </c>
      <c r="J278" s="36">
        <f t="shared" si="39"/>
        <v>2698081.8494827319</v>
      </c>
      <c r="K278" s="36">
        <v>417246.94447860343</v>
      </c>
    </row>
    <row r="279" spans="1:11" x14ac:dyDescent="0.2">
      <c r="A279" s="2">
        <v>265</v>
      </c>
      <c r="B279" s="25">
        <f t="shared" si="33"/>
        <v>125.4816600927729</v>
      </c>
      <c r="C279" s="32">
        <f t="shared" si="34"/>
        <v>2838334.967600659</v>
      </c>
      <c r="D279" s="32">
        <f t="shared" si="40"/>
        <v>3825.7493241755292</v>
      </c>
      <c r="E279" s="33">
        <f t="shared" si="35"/>
        <v>4.0203456763705361E-2</v>
      </c>
      <c r="F279" s="34">
        <f t="shared" si="36"/>
        <v>0.1</v>
      </c>
      <c r="G279" s="29">
        <v>0</v>
      </c>
      <c r="H279" s="35">
        <f t="shared" si="37"/>
        <v>72.90092120575693</v>
      </c>
      <c r="I279" s="32">
        <f t="shared" si="38"/>
        <v>2228.19303221376</v>
      </c>
      <c r="J279" s="36">
        <f t="shared" si="39"/>
        <v>2700310.0425149458</v>
      </c>
      <c r="K279" s="36">
        <v>417986.62177063263</v>
      </c>
    </row>
    <row r="280" spans="1:11" x14ac:dyDescent="0.2">
      <c r="A280" s="2">
        <v>266</v>
      </c>
      <c r="B280" s="25">
        <f t="shared" si="33"/>
        <v>125.06345462734971</v>
      </c>
      <c r="C280" s="32">
        <f t="shared" si="34"/>
        <v>2842147.9437498916</v>
      </c>
      <c r="D280" s="32">
        <f t="shared" si="40"/>
        <v>3812.9761492325924</v>
      </c>
      <c r="E280" s="33">
        <f t="shared" si="35"/>
        <v>4.0060411885957457E-2</v>
      </c>
      <c r="F280" s="34">
        <f t="shared" si="36"/>
        <v>0.1</v>
      </c>
      <c r="G280" s="29">
        <v>0</v>
      </c>
      <c r="H280" s="35">
        <f t="shared" si="37"/>
        <v>72.295937794313986</v>
      </c>
      <c r="I280" s="32">
        <f t="shared" si="38"/>
        <v>2209.7019102953545</v>
      </c>
      <c r="J280" s="36">
        <f t="shared" si="39"/>
        <v>2702519.7444252414</v>
      </c>
      <c r="K280" s="36">
        <v>418722.60990677716</v>
      </c>
    </row>
    <row r="281" spans="1:11" x14ac:dyDescent="0.2">
      <c r="A281" s="2">
        <v>267</v>
      </c>
      <c r="B281" s="25">
        <f t="shared" si="33"/>
        <v>124.64811826928715</v>
      </c>
      <c r="C281" s="32">
        <f t="shared" si="34"/>
        <v>2845948.2345104436</v>
      </c>
      <c r="D281" s="32">
        <f t="shared" si="40"/>
        <v>3800.290760552045</v>
      </c>
      <c r="E281" s="33">
        <f t="shared" si="35"/>
        <v>3.991838131465051E-2</v>
      </c>
      <c r="F281" s="34">
        <f t="shared" si="36"/>
        <v>0.1</v>
      </c>
      <c r="G281" s="29">
        <v>0</v>
      </c>
      <c r="H281" s="35">
        <f t="shared" si="37"/>
        <v>71.69597496316095</v>
      </c>
      <c r="I281" s="32">
        <f t="shared" si="38"/>
        <v>2191.3642407864636</v>
      </c>
      <c r="J281" s="36">
        <f t="shared" si="39"/>
        <v>2704711.1086660279</v>
      </c>
      <c r="K281" s="36">
        <v>419454.92728677869</v>
      </c>
    </row>
    <row r="282" spans="1:11" x14ac:dyDescent="0.2">
      <c r="A282" s="2">
        <v>268</v>
      </c>
      <c r="B282" s="25">
        <f t="shared" si="33"/>
        <v>124.23562128500386</v>
      </c>
      <c r="C282" s="32">
        <f t="shared" si="34"/>
        <v>2849735.9267572062</v>
      </c>
      <c r="D282" s="32">
        <f t="shared" si="40"/>
        <v>3787.69224676257</v>
      </c>
      <c r="E282" s="33">
        <f t="shared" si="35"/>
        <v>3.9777354299501577E-2</v>
      </c>
      <c r="F282" s="34">
        <f t="shared" si="36"/>
        <v>0.1</v>
      </c>
      <c r="G282" s="29">
        <v>0</v>
      </c>
      <c r="H282" s="35">
        <f t="shared" si="37"/>
        <v>71.100991047971206</v>
      </c>
      <c r="I282" s="32">
        <f t="shared" si="38"/>
        <v>2173.1787502305383</v>
      </c>
      <c r="J282" s="36">
        <f t="shared" si="39"/>
        <v>2706884.2874162584</v>
      </c>
      <c r="K282" s="36">
        <v>420183.59221860993</v>
      </c>
    </row>
    <row r="283" spans="1:11" x14ac:dyDescent="0.2">
      <c r="A283" s="2">
        <v>269</v>
      </c>
      <c r="B283" s="25">
        <f t="shared" si="33"/>
        <v>123.82593435247807</v>
      </c>
      <c r="C283" s="32">
        <f t="shared" si="34"/>
        <v>2853511.106466346</v>
      </c>
      <c r="D283" s="32">
        <f t="shared" si="40"/>
        <v>3775.1797091397457</v>
      </c>
      <c r="E283" s="33">
        <f t="shared" si="35"/>
        <v>3.9637320241571627E-2</v>
      </c>
      <c r="F283" s="34">
        <f t="shared" si="36"/>
        <v>0.1</v>
      </c>
      <c r="G283" s="29">
        <v>0</v>
      </c>
      <c r="H283" s="35">
        <f t="shared" si="37"/>
        <v>70.510944730178196</v>
      </c>
      <c r="I283" s="32">
        <f t="shared" si="38"/>
        <v>2155.1441757389712</v>
      </c>
      <c r="J283" s="36">
        <f t="shared" si="39"/>
        <v>2709039.4315919974</v>
      </c>
      <c r="K283" s="36">
        <v>420908.62291893212</v>
      </c>
    </row>
    <row r="284" spans="1:11" x14ac:dyDescent="0.2">
      <c r="A284" s="2">
        <v>270</v>
      </c>
      <c r="B284" s="25">
        <f t="shared" si="33"/>
        <v>123.41902855412907</v>
      </c>
      <c r="C284" s="32">
        <f t="shared" si="34"/>
        <v>2857273.8587277047</v>
      </c>
      <c r="D284" s="32">
        <f t="shared" si="40"/>
        <v>3762.7522613587789</v>
      </c>
      <c r="E284" s="33">
        <f t="shared" si="35"/>
        <v>3.9498268690697592E-2</v>
      </c>
      <c r="F284" s="34">
        <f t="shared" si="36"/>
        <v>0.1</v>
      </c>
      <c r="G284" s="29">
        <v>0</v>
      </c>
      <c r="H284" s="35">
        <f t="shared" si="37"/>
        <v>69.925795034106059</v>
      </c>
      <c r="I284" s="32">
        <f t="shared" si="38"/>
        <v>2137.2592649034777</v>
      </c>
      <c r="J284" s="36">
        <f t="shared" si="39"/>
        <v>2711176.690856901</v>
      </c>
      <c r="K284" s="36">
        <v>421630.03751355049</v>
      </c>
    </row>
    <row r="285" spans="1:11" x14ac:dyDescent="0.2">
      <c r="A285" s="2">
        <v>271</v>
      </c>
      <c r="B285" s="25">
        <f t="shared" si="33"/>
        <v>123.01487536984725</v>
      </c>
      <c r="C285" s="32">
        <f t="shared" si="34"/>
        <v>2861024.2677570106</v>
      </c>
      <c r="D285" s="32">
        <f t="shared" si="40"/>
        <v>3750.4090293059126</v>
      </c>
      <c r="E285" s="33">
        <f t="shared" si="35"/>
        <v>3.9360189342784374E-2</v>
      </c>
      <c r="F285" s="34">
        <f t="shared" si="36"/>
        <v>0.1</v>
      </c>
      <c r="G285" s="29">
        <v>0</v>
      </c>
      <c r="H285" s="35">
        <f t="shared" si="37"/>
        <v>69.345501324124072</v>
      </c>
      <c r="I285" s="32">
        <f t="shared" si="38"/>
        <v>2119.522775709208</v>
      </c>
      <c r="J285" s="36">
        <f t="shared" si="39"/>
        <v>2713296.2136326102</v>
      </c>
      <c r="K285" s="36">
        <v>422347.85403786751</v>
      </c>
    </row>
    <row r="286" spans="1:11" x14ac:dyDescent="0.2">
      <c r="A286" s="2">
        <v>272</v>
      </c>
      <c r="B286" s="25">
        <f t="shared" si="33"/>
        <v>122.61344667016704</v>
      </c>
      <c r="C286" s="32">
        <f t="shared" si="34"/>
        <v>2864762.41690788</v>
      </c>
      <c r="D286" s="32">
        <f t="shared" si="40"/>
        <v>3738.1491508693434</v>
      </c>
      <c r="E286" s="33">
        <f t="shared" si="35"/>
        <v>3.9223072037363416E-2</v>
      </c>
      <c r="F286" s="34">
        <f t="shared" si="36"/>
        <v>0.1</v>
      </c>
      <c r="G286" s="29">
        <v>0</v>
      </c>
      <c r="H286" s="35">
        <f t="shared" si="37"/>
        <v>68.770023301824722</v>
      </c>
      <c r="I286" s="32">
        <f t="shared" si="38"/>
        <v>2101.933476448377</v>
      </c>
      <c r="J286" s="36">
        <f t="shared" si="39"/>
        <v>2715398.1471090587</v>
      </c>
      <c r="K286" s="36">
        <v>423062.09043733362</v>
      </c>
    </row>
    <row r="287" spans="1:11" x14ac:dyDescent="0.2">
      <c r="A287" s="2">
        <v>273</v>
      </c>
      <c r="B287" s="25">
        <f t="shared" si="33"/>
        <v>122.21471470958072</v>
      </c>
      <c r="C287" s="32">
        <f t="shared" si="34"/>
        <v>2868488.3886835962</v>
      </c>
      <c r="D287" s="32">
        <f t="shared" si="40"/>
        <v>3725.9717757161707</v>
      </c>
      <c r="E287" s="33">
        <f t="shared" si="35"/>
        <v>3.9086906755067444E-2</v>
      </c>
      <c r="F287" s="34">
        <f t="shared" si="36"/>
        <v>0.1</v>
      </c>
      <c r="G287" s="29">
        <v>0</v>
      </c>
      <c r="H287" s="35">
        <f t="shared" si="37"/>
        <v>68.199321003225194</v>
      </c>
      <c r="I287" s="32">
        <f t="shared" si="38"/>
        <v>2084.4901456347761</v>
      </c>
      <c r="J287" s="36">
        <f t="shared" si="39"/>
        <v>2717482.6372546935</v>
      </c>
      <c r="K287" s="36">
        <v>423772.76456789608</v>
      </c>
    </row>
    <row r="288" spans="1:11" x14ac:dyDescent="0.2">
      <c r="A288" s="2">
        <v>274</v>
      </c>
      <c r="B288" s="25">
        <f t="shared" si="33"/>
        <v>121.81865211999006</v>
      </c>
      <c r="C288" s="32">
        <f t="shared" si="34"/>
        <v>2872202.2647486944</v>
      </c>
      <c r="D288" s="32">
        <f t="shared" si="40"/>
        <v>3713.8760650982149</v>
      </c>
      <c r="E288" s="33">
        <f t="shared" si="35"/>
        <v>3.8951683615121656E-2</v>
      </c>
      <c r="F288" s="34">
        <f t="shared" si="36"/>
        <v>0.1</v>
      </c>
      <c r="G288" s="29">
        <v>0</v>
      </c>
      <c r="H288" s="35">
        <f t="shared" si="37"/>
        <v>67.633354795992062</v>
      </c>
      <c r="I288" s="32">
        <f t="shared" si="38"/>
        <v>2067.1915719190129</v>
      </c>
      <c r="J288" s="36">
        <f t="shared" si="39"/>
        <v>2719549.8288266123</v>
      </c>
      <c r="K288" s="36">
        <v>424479.89419644512</v>
      </c>
    </row>
    <row r="289" spans="1:11" x14ac:dyDescent="0.2">
      <c r="A289" s="2">
        <v>275</v>
      </c>
      <c r="B289" s="25">
        <f t="shared" si="33"/>
        <v>121.42523190429034</v>
      </c>
      <c r="C289" s="32">
        <f t="shared" si="34"/>
        <v>2875904.1259403639</v>
      </c>
      <c r="D289" s="32">
        <f t="shared" si="40"/>
        <v>3701.861191669479</v>
      </c>
      <c r="E289" s="33">
        <f t="shared" si="35"/>
        <v>3.88173928730947E-2</v>
      </c>
      <c r="F289" s="34">
        <f t="shared" si="36"/>
        <v>0.1</v>
      </c>
      <c r="G289" s="29">
        <v>0</v>
      </c>
      <c r="H289" s="35">
        <f t="shared" si="37"/>
        <v>67.072085376689046</v>
      </c>
      <c r="I289" s="32">
        <f t="shared" si="38"/>
        <v>2050.0365540042681</v>
      </c>
      <c r="J289" s="36">
        <f t="shared" si="39"/>
        <v>2721599.8653806164</v>
      </c>
      <c r="K289" s="36">
        <v>425183.49700125831</v>
      </c>
    </row>
    <row r="290" spans="1:11" x14ac:dyDescent="0.2">
      <c r="A290" s="2">
        <v>276</v>
      </c>
      <c r="B290" s="25">
        <f t="shared" si="33"/>
        <v>121.03442743008681</v>
      </c>
      <c r="C290" s="32">
        <f t="shared" si="34"/>
        <v>2879594.0522796228</v>
      </c>
      <c r="D290" s="32">
        <f t="shared" si="40"/>
        <v>3689.9263392589055</v>
      </c>
      <c r="E290" s="33">
        <f t="shared" si="35"/>
        <v>3.8684024918387995E-2</v>
      </c>
      <c r="F290" s="34">
        <f t="shared" si="36"/>
        <v>0.1</v>
      </c>
      <c r="G290" s="29">
        <v>0</v>
      </c>
      <c r="H290" s="35">
        <f t="shared" si="37"/>
        <v>66.515473768047571</v>
      </c>
      <c r="I290" s="32">
        <f t="shared" si="38"/>
        <v>2033.023900562988</v>
      </c>
      <c r="J290" s="36">
        <f t="shared" si="39"/>
        <v>2723632.8892811793</v>
      </c>
      <c r="K290" s="36">
        <v>425883.59057244239</v>
      </c>
    </row>
    <row r="291" spans="1:11" x14ac:dyDescent="0.2">
      <c r="A291" s="2">
        <v>277</v>
      </c>
      <c r="B291" s="25">
        <f t="shared" si="33"/>
        <v>120.64621242353711</v>
      </c>
      <c r="C291" s="32">
        <f t="shared" si="34"/>
        <v>2883272.1229823572</v>
      </c>
      <c r="D291" s="32">
        <f t="shared" si="40"/>
        <v>3678.0707027344033</v>
      </c>
      <c r="E291" s="33">
        <f t="shared" si="35"/>
        <v>3.8551570272101071E-2</v>
      </c>
      <c r="F291" s="34">
        <f t="shared" si="36"/>
        <v>0.1</v>
      </c>
      <c r="G291" s="29">
        <v>0</v>
      </c>
      <c r="H291" s="35">
        <f t="shared" si="37"/>
        <v>65.963481316260015</v>
      </c>
      <c r="I291" s="32">
        <f t="shared" si="38"/>
        <v>2016.1524301540453</v>
      </c>
      <c r="J291" s="36">
        <f t="shared" si="39"/>
        <v>2725649.0417113332</v>
      </c>
      <c r="K291" s="36">
        <v>426580.19241237314</v>
      </c>
    </row>
    <row r="292" spans="1:11" x14ac:dyDescent="0.2">
      <c r="A292" s="2">
        <v>278</v>
      </c>
      <c r="B292" s="25">
        <f t="shared" si="33"/>
        <v>120.26056096331943</v>
      </c>
      <c r="C292" s="32">
        <f t="shared" si="34"/>
        <v>2886938.4164701039</v>
      </c>
      <c r="D292" s="32">
        <f t="shared" si="40"/>
        <v>3666.2934877467342</v>
      </c>
      <c r="E292" s="33">
        <f t="shared" si="35"/>
        <v>3.8420019584667398E-2</v>
      </c>
      <c r="F292" s="34">
        <f t="shared" si="36"/>
        <v>0.1</v>
      </c>
      <c r="G292" s="29">
        <v>0</v>
      </c>
      <c r="H292" s="35">
        <f t="shared" si="37"/>
        <v>65.416069688295394</v>
      </c>
      <c r="I292" s="32">
        <f t="shared" si="38"/>
        <v>1999.4209711407784</v>
      </c>
      <c r="J292" s="36">
        <f t="shared" si="39"/>
        <v>2727648.4626824739</v>
      </c>
      <c r="K292" s="36">
        <v>427273.31993613282</v>
      </c>
    </row>
    <row r="293" spans="1:11" x14ac:dyDescent="0.2">
      <c r="A293" s="2">
        <v>279</v>
      </c>
      <c r="B293" s="25">
        <f t="shared" si="33"/>
        <v>119.87744747472142</v>
      </c>
      <c r="C293" s="32">
        <f t="shared" si="34"/>
        <v>2890593.0103807179</v>
      </c>
      <c r="D293" s="32">
        <f t="shared" si="40"/>
        <v>3654.5939106140286</v>
      </c>
      <c r="E293" s="33">
        <f t="shared" si="35"/>
        <v>3.8289363633748505E-2</v>
      </c>
      <c r="F293" s="34">
        <f t="shared" si="36"/>
        <v>0.1</v>
      </c>
      <c r="G293" s="29">
        <v>0</v>
      </c>
      <c r="H293" s="35">
        <f t="shared" si="37"/>
        <v>64.873200869237337</v>
      </c>
      <c r="I293" s="32">
        <f t="shared" si="38"/>
        <v>1982.8283616095541</v>
      </c>
      <c r="J293" s="36">
        <f t="shared" si="39"/>
        <v>2729631.2910440834</v>
      </c>
      <c r="K293" s="36">
        <v>427962.99047194561</v>
      </c>
    </row>
    <row r="294" spans="1:11" x14ac:dyDescent="0.2">
      <c r="A294" s="2">
        <v>280</v>
      </c>
      <c r="B294" s="25">
        <f t="shared" si="33"/>
        <v>119.49684672384896</v>
      </c>
      <c r="C294" s="32">
        <f t="shared" si="34"/>
        <v>2894235.9815788316</v>
      </c>
      <c r="D294" s="32">
        <f t="shared" si="40"/>
        <v>3642.9711981136352</v>
      </c>
      <c r="E294" s="33">
        <f t="shared" si="35"/>
        <v>3.8159593321956092E-2</v>
      </c>
      <c r="F294" s="34">
        <f t="shared" si="36"/>
        <v>0.1</v>
      </c>
      <c r="G294" s="29">
        <v>0</v>
      </c>
      <c r="H294" s="35">
        <f t="shared" si="37"/>
        <v>64.334837159644124</v>
      </c>
      <c r="I294" s="32">
        <f t="shared" si="38"/>
        <v>1966.3734492892104</v>
      </c>
      <c r="J294" s="36">
        <f t="shared" si="39"/>
        <v>2731597.6644933727</v>
      </c>
      <c r="K294" s="36">
        <v>428649.22126161086</v>
      </c>
    </row>
    <row r="295" spans="1:11" x14ac:dyDescent="0.2">
      <c r="A295" s="2">
        <v>281</v>
      </c>
      <c r="B295" s="25">
        <f t="shared" si="33"/>
        <v>119.1187338119493</v>
      </c>
      <c r="C295" s="32">
        <f t="shared" si="34"/>
        <v>2897867.4061661214</v>
      </c>
      <c r="D295" s="32">
        <f t="shared" si="40"/>
        <v>3631.4245872898027</v>
      </c>
      <c r="E295" s="33">
        <f t="shared" si="35"/>
        <v>3.8030699674916603E-2</v>
      </c>
      <c r="F295" s="34">
        <f t="shared" si="36"/>
        <v>0.1</v>
      </c>
      <c r="G295" s="29">
        <v>0</v>
      </c>
      <c r="H295" s="35">
        <f t="shared" si="37"/>
        <v>63.800941172930671</v>
      </c>
      <c r="I295" s="32">
        <f t="shared" si="38"/>
        <v>1950.0550914708886</v>
      </c>
      <c r="J295" s="36">
        <f t="shared" si="39"/>
        <v>2733547.7195848436</v>
      </c>
      <c r="K295" s="36">
        <v>429332.02946093405</v>
      </c>
    </row>
    <row r="296" spans="1:11" x14ac:dyDescent="0.2">
      <c r="A296" s="2">
        <v>282</v>
      </c>
      <c r="B296" s="25">
        <f t="shared" si="33"/>
        <v>118.74308416984923</v>
      </c>
      <c r="C296" s="32">
        <f t="shared" si="34"/>
        <v>2901487.3594914488</v>
      </c>
      <c r="D296" s="32">
        <f t="shared" si="40"/>
        <v>3619.9533253274858</v>
      </c>
      <c r="E296" s="33">
        <f t="shared" si="35"/>
        <v>3.7902673839020726E-2</v>
      </c>
      <c r="F296" s="34">
        <f t="shared" si="36"/>
        <v>0.1</v>
      </c>
      <c r="G296" s="29">
        <v>0</v>
      </c>
      <c r="H296" s="35">
        <f t="shared" si="37"/>
        <v>63.271475832772232</v>
      </c>
      <c r="I296" s="32">
        <f t="shared" si="38"/>
        <v>1933.8721549286961</v>
      </c>
      <c r="J296" s="36">
        <f t="shared" si="39"/>
        <v>2735481.5917397724</v>
      </c>
      <c r="K296" s="36">
        <v>430011.4321401557</v>
      </c>
    </row>
    <row r="297" spans="1:11" x14ac:dyDescent="0.2">
      <c r="A297" s="2">
        <v>283</v>
      </c>
      <c r="B297" s="25">
        <f t="shared" si="33"/>
        <v>118.36987355250278</v>
      </c>
      <c r="C297" s="32">
        <f t="shared" si="34"/>
        <v>2905095.9161607921</v>
      </c>
      <c r="D297" s="32">
        <f t="shared" si="40"/>
        <v>3608.5566693432629</v>
      </c>
      <c r="E297" s="33">
        <f t="shared" si="35"/>
        <v>3.7775507079506054E-2</v>
      </c>
      <c r="F297" s="34">
        <f t="shared" si="36"/>
        <v>0.1</v>
      </c>
      <c r="G297" s="29">
        <v>0</v>
      </c>
      <c r="H297" s="35">
        <f t="shared" si="37"/>
        <v>62.746404370529625</v>
      </c>
      <c r="I297" s="32">
        <f t="shared" si="38"/>
        <v>1917.8235158411235</v>
      </c>
      <c r="J297" s="36">
        <f t="shared" si="39"/>
        <v>2737399.4152556136</v>
      </c>
      <c r="K297" s="36">
        <v>430687.44628437818</v>
      </c>
    </row>
    <row r="298" spans="1:11" x14ac:dyDescent="0.2">
      <c r="A298" s="2">
        <v>284</v>
      </c>
      <c r="B298" s="25">
        <f t="shared" si="33"/>
        <v>117.99907803364727</v>
      </c>
      <c r="C298" s="32">
        <f t="shared" si="34"/>
        <v>2908693.1500470364</v>
      </c>
      <c r="D298" s="32">
        <f t="shared" si="40"/>
        <v>3597.2338862442411</v>
      </c>
      <c r="E298" s="33">
        <f t="shared" si="35"/>
        <v>3.7649190778453134E-2</v>
      </c>
      <c r="F298" s="34">
        <f t="shared" si="36"/>
        <v>0.1</v>
      </c>
      <c r="G298" s="29">
        <v>0</v>
      </c>
      <c r="H298" s="35">
        <f t="shared" si="37"/>
        <v>62.225690322695847</v>
      </c>
      <c r="I298" s="32">
        <f t="shared" si="38"/>
        <v>1901.9080597128732</v>
      </c>
      <c r="J298" s="36">
        <f t="shared" si="39"/>
        <v>2739301.3233153266</v>
      </c>
      <c r="K298" s="36">
        <v>431360.08879399032</v>
      </c>
    </row>
    <row r="299" spans="1:11" x14ac:dyDescent="0.2">
      <c r="A299" s="2">
        <v>285</v>
      </c>
      <c r="B299" s="25">
        <f t="shared" si="33"/>
        <v>117.63067400056511</v>
      </c>
      <c r="C299" s="32">
        <f t="shared" si="34"/>
        <v>2912279.1342996028</v>
      </c>
      <c r="D299" s="32">
        <f t="shared" si="40"/>
        <v>3585.9842525664717</v>
      </c>
      <c r="E299" s="33">
        <f t="shared" si="35"/>
        <v>3.7523716432813964E-2</v>
      </c>
      <c r="F299" s="34">
        <f t="shared" si="36"/>
        <v>0.1</v>
      </c>
      <c r="G299" s="29">
        <v>0</v>
      </c>
      <c r="H299" s="35">
        <f t="shared" si="37"/>
        <v>61.709297528363869</v>
      </c>
      <c r="I299" s="32">
        <f t="shared" si="38"/>
        <v>1886.1246812975487</v>
      </c>
      <c r="J299" s="36">
        <f t="shared" si="39"/>
        <v>2741187.4479966243</v>
      </c>
      <c r="K299" s="36">
        <v>432029.37648508983</v>
      </c>
    </row>
    <row r="300" spans="1:11" x14ac:dyDescent="0.2">
      <c r="A300" s="2">
        <v>286</v>
      </c>
      <c r="B300" s="25">
        <f t="shared" si="33"/>
        <v>117.26463814894865</v>
      </c>
      <c r="C300" s="32">
        <f t="shared" si="34"/>
        <v>2915853.9413538966</v>
      </c>
      <c r="D300" s="32">
        <f t="shared" si="40"/>
        <v>3574.8070542938076</v>
      </c>
      <c r="E300" s="33">
        <f t="shared" si="35"/>
        <v>3.7399075652520916E-2</v>
      </c>
      <c r="F300" s="34">
        <f t="shared" si="36"/>
        <v>0.1</v>
      </c>
      <c r="G300" s="29">
        <v>0</v>
      </c>
      <c r="H300" s="35">
        <f t="shared" si="37"/>
        <v>61.197190126715441</v>
      </c>
      <c r="I300" s="32">
        <f t="shared" si="38"/>
        <v>1870.4722845208855</v>
      </c>
      <c r="J300" s="36">
        <f t="shared" si="39"/>
        <v>2743057.9202811453</v>
      </c>
      <c r="K300" s="36">
        <v>432695.32608990395</v>
      </c>
    </row>
    <row r="301" spans="1:11" x14ac:dyDescent="0.2">
      <c r="A301" s="2">
        <v>287</v>
      </c>
      <c r="B301" s="25">
        <f t="shared" si="33"/>
        <v>116.90094747786588</v>
      </c>
      <c r="C301" s="32">
        <f t="shared" si="34"/>
        <v>2919417.6429406311</v>
      </c>
      <c r="D301" s="32">
        <f t="shared" si="40"/>
        <v>3563.7015867345035</v>
      </c>
      <c r="E301" s="33">
        <f t="shared" si="35"/>
        <v>3.7275260158608062E-2</v>
      </c>
      <c r="F301" s="34">
        <f t="shared" si="36"/>
        <v>0.1</v>
      </c>
      <c r="G301" s="29">
        <v>0</v>
      </c>
      <c r="H301" s="35">
        <f t="shared" si="37"/>
        <v>60.689332554530758</v>
      </c>
      <c r="I301" s="32">
        <f t="shared" si="38"/>
        <v>1854.9497824045554</v>
      </c>
      <c r="J301" s="36">
        <f t="shared" si="39"/>
        <v>2744912.8700635498</v>
      </c>
      <c r="K301" s="36">
        <v>433357.9542572074</v>
      </c>
    </row>
    <row r="302" spans="1:11" x14ac:dyDescent="0.2">
      <c r="A302" s="2">
        <v>288</v>
      </c>
      <c r="B302" s="25">
        <f t="shared" si="33"/>
        <v>116.53957928482447</v>
      </c>
      <c r="C302" s="32">
        <f t="shared" si="34"/>
        <v>2922970.3100949866</v>
      </c>
      <c r="D302" s="32">
        <f t="shared" si="40"/>
        <v>3552.6671543554403</v>
      </c>
      <c r="E302" s="33">
        <f t="shared" si="35"/>
        <v>3.7152261781398202E-2</v>
      </c>
      <c r="F302" s="34">
        <f t="shared" si="36"/>
        <v>0.1</v>
      </c>
      <c r="G302" s="29">
        <v>0</v>
      </c>
      <c r="H302" s="35">
        <f t="shared" si="37"/>
        <v>60.185689543718766</v>
      </c>
      <c r="I302" s="32">
        <f t="shared" si="38"/>
        <v>1839.5560969907992</v>
      </c>
      <c r="J302" s="36">
        <f t="shared" si="39"/>
        <v>2746752.4261605404</v>
      </c>
      <c r="K302" s="36">
        <v>434017.2775527389</v>
      </c>
    </row>
    <row r="303" spans="1:11" x14ac:dyDescent="0.2">
      <c r="A303" s="2">
        <v>289</v>
      </c>
      <c r="B303" s="25">
        <f t="shared" si="33"/>
        <v>116.18051116093237</v>
      </c>
      <c r="C303" s="32">
        <f t="shared" si="34"/>
        <v>2926512.0131656132</v>
      </c>
      <c r="D303" s="32">
        <f t="shared" si="40"/>
        <v>3541.7030706265941</v>
      </c>
      <c r="E303" s="33">
        <f t="shared" si="35"/>
        <v>3.7030072458664846E-2</v>
      </c>
      <c r="F303" s="34">
        <f t="shared" si="36"/>
        <v>0.1</v>
      </c>
      <c r="G303" s="29">
        <v>0</v>
      </c>
      <c r="H303" s="35">
        <f t="shared" si="37"/>
        <v>59.686226118867978</v>
      </c>
      <c r="I303" s="32">
        <f t="shared" si="38"/>
        <v>1824.2901592675028</v>
      </c>
      <c r="J303" s="36">
        <f t="shared" si="39"/>
        <v>2748576.7163198078</v>
      </c>
      <c r="K303" s="36">
        <v>434673.31245961518</v>
      </c>
    </row>
    <row r="304" spans="1:11" x14ac:dyDescent="0.2">
      <c r="A304" s="2">
        <v>290</v>
      </c>
      <c r="B304" s="25">
        <f t="shared" si="33"/>
        <v>115.8237209861519</v>
      </c>
      <c r="C304" s="32">
        <f t="shared" si="34"/>
        <v>2930042.8218235015</v>
      </c>
      <c r="D304" s="32">
        <f t="shared" si="40"/>
        <v>3530.8086578883231</v>
      </c>
      <c r="E304" s="33">
        <f t="shared" si="35"/>
        <v>3.6908684233941412E-2</v>
      </c>
      <c r="F304" s="34">
        <f t="shared" si="36"/>
        <v>0.1</v>
      </c>
      <c r="G304" s="29">
        <v>0</v>
      </c>
      <c r="H304" s="35">
        <f t="shared" si="37"/>
        <v>59.190907594817617</v>
      </c>
      <c r="I304" s="32">
        <f t="shared" si="38"/>
        <v>1809.1509090939453</v>
      </c>
      <c r="J304" s="36">
        <f t="shared" si="39"/>
        <v>2750385.8672289019</v>
      </c>
      <c r="K304" s="36">
        <v>435326.07537874312</v>
      </c>
    </row>
    <row r="305" spans="1:11" x14ac:dyDescent="0.2">
      <c r="A305" s="2">
        <v>291</v>
      </c>
      <c r="B305" s="25">
        <f t="shared" si="33"/>
        <v>115.46918692464679</v>
      </c>
      <c r="C305" s="32">
        <f t="shared" si="34"/>
        <v>2933562.805070702</v>
      </c>
      <c r="D305" s="32">
        <f t="shared" si="40"/>
        <v>3519.9832472004928</v>
      </c>
      <c r="E305" s="33">
        <f t="shared" si="35"/>
        <v>3.6788089254682389E-2</v>
      </c>
      <c r="F305" s="34">
        <f t="shared" si="36"/>
        <v>0.1</v>
      </c>
      <c r="G305" s="29">
        <v>0</v>
      </c>
      <c r="H305" s="35">
        <f t="shared" si="37"/>
        <v>58.699699574248889</v>
      </c>
      <c r="I305" s="32">
        <f t="shared" si="38"/>
        <v>1794.1372951272772</v>
      </c>
      <c r="J305" s="36">
        <f t="shared" si="39"/>
        <v>2752180.0045240293</v>
      </c>
      <c r="K305" s="36">
        <v>435975.58262922964</v>
      </c>
    </row>
    <row r="306" spans="1:11" x14ac:dyDescent="0.2">
      <c r="A306" s="2">
        <v>292</v>
      </c>
      <c r="B306" s="25">
        <f t="shared" si="33"/>
        <v>115.11688742021781</v>
      </c>
      <c r="C306" s="32">
        <f t="shared" si="34"/>
        <v>2937072.0312488927</v>
      </c>
      <c r="D306" s="32">
        <f t="shared" si="40"/>
        <v>3509.2261781906709</v>
      </c>
      <c r="E306" s="33">
        <f t="shared" si="35"/>
        <v>3.6668279770702736E-2</v>
      </c>
      <c r="F306" s="34">
        <f t="shared" si="36"/>
        <v>0.1</v>
      </c>
      <c r="G306" s="29">
        <v>0</v>
      </c>
      <c r="H306" s="35">
        <f t="shared" si="37"/>
        <v>58.2125679452963</v>
      </c>
      <c r="I306" s="32">
        <f t="shared" si="38"/>
        <v>1779.2482747493325</v>
      </c>
      <c r="J306" s="36">
        <f t="shared" si="39"/>
        <v>2753959.2527987785</v>
      </c>
      <c r="K306" s="36">
        <v>436621.85044878989</v>
      </c>
    </row>
    <row r="307" spans="1:11" x14ac:dyDescent="0.2">
      <c r="A307" s="2">
        <v>293</v>
      </c>
      <c r="B307" s="25">
        <f t="shared" si="33"/>
        <v>114.76680119182717</v>
      </c>
      <c r="C307" s="32">
        <f t="shared" si="34"/>
        <v>2940570.5680478429</v>
      </c>
      <c r="D307" s="32">
        <f t="shared" si="40"/>
        <v>3498.5367989502847</v>
      </c>
      <c r="E307" s="33">
        <f t="shared" si="35"/>
        <v>3.654924813241972E-2</v>
      </c>
      <c r="F307" s="34">
        <f t="shared" si="36"/>
        <v>0.1</v>
      </c>
      <c r="G307" s="29">
        <v>0</v>
      </c>
      <c r="H307" s="35">
        <f t="shared" si="37"/>
        <v>57.729478879178735</v>
      </c>
      <c r="I307" s="32">
        <f t="shared" si="38"/>
        <v>1764.4828139944041</v>
      </c>
      <c r="J307" s="36">
        <f t="shared" si="39"/>
        <v>2755723.7356127729</v>
      </c>
      <c r="K307" s="36">
        <v>437264.894994153</v>
      </c>
    </row>
    <row r="308" spans="1:11" x14ac:dyDescent="0.2">
      <c r="A308" s="2">
        <v>294</v>
      </c>
      <c r="B308" s="25">
        <f t="shared" si="33"/>
        <v>114.41890722920851</v>
      </c>
      <c r="C308" s="32">
        <f t="shared" si="34"/>
        <v>2944058.4825137146</v>
      </c>
      <c r="D308" s="32">
        <f t="shared" si="40"/>
        <v>3487.9144658716395</v>
      </c>
      <c r="E308" s="33">
        <f t="shared" si="35"/>
        <v>3.6430986789256721E-2</v>
      </c>
      <c r="F308" s="34">
        <f t="shared" si="36"/>
        <v>0.1</v>
      </c>
      <c r="G308" s="29">
        <v>0</v>
      </c>
      <c r="H308" s="35">
        <f t="shared" si="37"/>
        <v>57.25039882785024</v>
      </c>
      <c r="I308" s="32">
        <f t="shared" si="38"/>
        <v>1749.8398874773279</v>
      </c>
      <c r="J308" s="36">
        <f t="shared" si="39"/>
        <v>2757473.5755002503</v>
      </c>
      <c r="K308" s="36">
        <v>437904.73234146606</v>
      </c>
    </row>
    <row r="309" spans="1:11" x14ac:dyDescent="0.2">
      <c r="A309" s="2">
        <v>295</v>
      </c>
      <c r="B309" s="25">
        <f t="shared" si="33"/>
        <v>114.07318478856072</v>
      </c>
      <c r="C309" s="32">
        <f t="shared" si="34"/>
        <v>2947535.8410572344</v>
      </c>
      <c r="D309" s="32">
        <f t="shared" si="40"/>
        <v>3477.358543519862</v>
      </c>
      <c r="E309" s="33">
        <f t="shared" si="35"/>
        <v>3.6313488288060629E-2</v>
      </c>
      <c r="F309" s="34">
        <f t="shared" si="36"/>
        <v>0.1</v>
      </c>
      <c r="G309" s="29">
        <v>0</v>
      </c>
      <c r="H309" s="35">
        <f t="shared" si="37"/>
        <v>56.775294521670276</v>
      </c>
      <c r="I309" s="32">
        <f t="shared" si="38"/>
        <v>1735.3184783223219</v>
      </c>
      <c r="J309" s="36">
        <f t="shared" si="39"/>
        <v>2759208.8939785725</v>
      </c>
      <c r="K309" s="36">
        <v>438541.37848669611</v>
      </c>
    </row>
    <row r="310" spans="1:11" x14ac:dyDescent="0.2">
      <c r="A310" s="2">
        <v>296</v>
      </c>
      <c r="B310" s="25">
        <f t="shared" si="33"/>
        <v>113.72961338832413</v>
      </c>
      <c r="C310" s="32">
        <f t="shared" si="34"/>
        <v>2951002.7094617332</v>
      </c>
      <c r="D310" s="32">
        <f t="shared" si="40"/>
        <v>3466.8684044987895</v>
      </c>
      <c r="E310" s="33">
        <f t="shared" si="35"/>
        <v>3.619674527149945E-2</v>
      </c>
      <c r="F310" s="34">
        <f t="shared" si="36"/>
        <v>0.1</v>
      </c>
      <c r="G310" s="29">
        <v>0</v>
      </c>
      <c r="H310" s="35">
        <f t="shared" si="37"/>
        <v>56.304132967093302</v>
      </c>
      <c r="I310" s="32">
        <f t="shared" si="38"/>
        <v>1720.9175780923945</v>
      </c>
      <c r="J310" s="36">
        <f t="shared" si="39"/>
        <v>2760929.8115566648</v>
      </c>
      <c r="K310" s="36">
        <v>439174.84934602992</v>
      </c>
    </row>
    <row r="311" spans="1:11" x14ac:dyDescent="0.2">
      <c r="A311" s="2">
        <v>297</v>
      </c>
      <c r="B311" s="25">
        <f t="shared" si="33"/>
        <v>113.38817280503646</v>
      </c>
      <c r="C311" s="32">
        <f t="shared" si="34"/>
        <v>2954459.1528910771</v>
      </c>
      <c r="D311" s="32">
        <f t="shared" si="40"/>
        <v>3456.443429343868</v>
      </c>
      <c r="E311" s="33">
        <f t="shared" si="35"/>
        <v>3.6080750476580374E-2</v>
      </c>
      <c r="F311" s="34">
        <f t="shared" si="36"/>
        <v>0.1</v>
      </c>
      <c r="G311" s="29">
        <v>0</v>
      </c>
      <c r="H311" s="35">
        <f t="shared" si="37"/>
        <v>55.836881444377582</v>
      </c>
      <c r="I311" s="32">
        <f t="shared" si="38"/>
        <v>1706.6361867191695</v>
      </c>
      <c r="J311" s="36">
        <f t="shared" si="39"/>
        <v>2762636.4477433837</v>
      </c>
      <c r="K311" s="36">
        <v>439805.16075627197</v>
      </c>
    </row>
    <row r="312" spans="1:11" x14ac:dyDescent="0.2">
      <c r="A312" s="2">
        <v>298</v>
      </c>
      <c r="B312" s="25">
        <f t="shared" si="33"/>
        <v>113.04884306926802</v>
      </c>
      <c r="C312" s="32">
        <f t="shared" si="34"/>
        <v>2957905.2358974605</v>
      </c>
      <c r="D312" s="32">
        <f t="shared" si="40"/>
        <v>3446.0830063833855</v>
      </c>
      <c r="E312" s="33">
        <f t="shared" si="35"/>
        <v>3.5965496733075898E-2</v>
      </c>
      <c r="F312" s="34">
        <f t="shared" si="36"/>
        <v>0.1</v>
      </c>
      <c r="G312" s="29">
        <v>0</v>
      </c>
      <c r="H312" s="35">
        <f t="shared" si="37"/>
        <v>55.373507505312915</v>
      </c>
      <c r="I312" s="32">
        <f t="shared" si="38"/>
        <v>1692.4733124336951</v>
      </c>
      <c r="J312" s="36">
        <f t="shared" si="39"/>
        <v>2764328.9210558175</v>
      </c>
      <c r="K312" s="36">
        <v>440432.32847524033</v>
      </c>
    </row>
    <row r="313" spans="1:11" x14ac:dyDescent="0.2">
      <c r="A313" s="2">
        <v>299</v>
      </c>
      <c r="B313" s="25">
        <f t="shared" si="33"/>
        <v>112.71160446163283</v>
      </c>
      <c r="C313" s="32">
        <f t="shared" si="34"/>
        <v>2961341.0224290718</v>
      </c>
      <c r="D313" s="32">
        <f t="shared" si="40"/>
        <v>3435.7865316113457</v>
      </c>
      <c r="E313" s="33">
        <f t="shared" si="35"/>
        <v>3.5850976962110495E-2</v>
      </c>
      <c r="F313" s="34">
        <f t="shared" si="36"/>
        <v>0.1</v>
      </c>
      <c r="G313" s="29">
        <v>0</v>
      </c>
      <c r="H313" s="35">
        <f t="shared" si="37"/>
        <v>54.913978970967321</v>
      </c>
      <c r="I313" s="32">
        <f t="shared" si="38"/>
        <v>1678.4279716972826</v>
      </c>
      <c r="J313" s="36">
        <f t="shared" si="39"/>
        <v>2766007.3490275149</v>
      </c>
      <c r="K313" s="36">
        <v>441056.36818216066</v>
      </c>
    </row>
    <row r="314" spans="1:11" x14ac:dyDescent="0.2">
      <c r="A314" s="2">
        <v>300</v>
      </c>
      <c r="B314" s="25">
        <f t="shared" si="33"/>
        <v>112.3764375088752</v>
      </c>
      <c r="C314" s="32">
        <f t="shared" si="34"/>
        <v>2964766.5758376452</v>
      </c>
      <c r="D314" s="32">
        <f t="shared" si="40"/>
        <v>3425.5534085733816</v>
      </c>
      <c r="E314" s="33">
        <f t="shared" si="35"/>
        <v>3.5737184174696734E-2</v>
      </c>
      <c r="F314" s="34">
        <f t="shared" si="36"/>
        <v>0.1</v>
      </c>
      <c r="G314" s="29">
        <v>0</v>
      </c>
      <c r="H314" s="35">
        <f t="shared" si="37"/>
        <v>54.458263929452343</v>
      </c>
      <c r="I314" s="32">
        <f t="shared" si="38"/>
        <v>1664.4991891334564</v>
      </c>
      <c r="J314" s="36">
        <f t="shared" si="39"/>
        <v>2767671.8482166482</v>
      </c>
      <c r="K314" s="36">
        <v>441677.29547805816</v>
      </c>
    </row>
    <row r="315" spans="1:11" x14ac:dyDescent="0.2">
      <c r="A315" s="2">
        <v>301</v>
      </c>
      <c r="B315" s="25">
        <f t="shared" si="33"/>
        <v>112.04332298003008</v>
      </c>
      <c r="C315" s="32">
        <f t="shared" si="34"/>
        <v>2968181.9588858946</v>
      </c>
      <c r="D315" s="32">
        <f t="shared" si="40"/>
        <v>3415.3830482494086</v>
      </c>
      <c r="E315" s="33">
        <f t="shared" si="35"/>
        <v>3.5624111470248861E-2</v>
      </c>
      <c r="F315" s="34">
        <f t="shared" si="36"/>
        <v>0.1</v>
      </c>
      <c r="G315" s="29">
        <v>0</v>
      </c>
      <c r="H315" s="35">
        <f t="shared" si="37"/>
        <v>54.00633073370696</v>
      </c>
      <c r="I315" s="32">
        <f t="shared" si="38"/>
        <v>1650.6859974600111</v>
      </c>
      <c r="J315" s="36">
        <f t="shared" si="39"/>
        <v>2769322.5342141083</v>
      </c>
      <c r="K315" s="36">
        <v>442295.12588614749</v>
      </c>
    </row>
    <row r="316" spans="1:11" x14ac:dyDescent="0.2">
      <c r="A316" s="2">
        <v>302</v>
      </c>
      <c r="B316" s="25">
        <f t="shared" si="33"/>
        <v>111.7122418826545</v>
      </c>
      <c r="C316" s="32">
        <f t="shared" si="34"/>
        <v>2971587.2337548318</v>
      </c>
      <c r="D316" s="32">
        <f t="shared" si="40"/>
        <v>3405.2748689372092</v>
      </c>
      <c r="E316" s="33">
        <f t="shared" si="35"/>
        <v>3.551175203528769E-2</v>
      </c>
      <c r="F316" s="34">
        <f t="shared" si="36"/>
        <v>0.1</v>
      </c>
      <c r="G316" s="29">
        <v>0</v>
      </c>
      <c r="H316" s="35">
        <f t="shared" si="37"/>
        <v>53.558147999299848</v>
      </c>
      <c r="I316" s="32">
        <f t="shared" si="38"/>
        <v>1636.9874374219769</v>
      </c>
      <c r="J316" s="36">
        <f t="shared" si="39"/>
        <v>2770959.5216515302</v>
      </c>
      <c r="K316" s="36">
        <v>442909.87485222111</v>
      </c>
    </row>
    <row r="317" spans="1:11" x14ac:dyDescent="0.2">
      <c r="A317" s="2">
        <v>303</v>
      </c>
      <c r="B317" s="25">
        <f t="shared" si="33"/>
        <v>111.3831754591298</v>
      </c>
      <c r="C317" s="32">
        <f t="shared" si="34"/>
        <v>2974982.4620509688</v>
      </c>
      <c r="D317" s="32">
        <f t="shared" si="40"/>
        <v>3395.2282961369492</v>
      </c>
      <c r="E317" s="33">
        <f t="shared" si="35"/>
        <v>3.5400099142000055E-2</v>
      </c>
      <c r="F317" s="34">
        <f t="shared" si="36"/>
        <v>0.1</v>
      </c>
      <c r="G317" s="29">
        <v>0</v>
      </c>
      <c r="H317" s="35">
        <f t="shared" si="37"/>
        <v>53.11368460224989</v>
      </c>
      <c r="I317" s="32">
        <f t="shared" si="38"/>
        <v>1623.4025577249718</v>
      </c>
      <c r="J317" s="36">
        <f t="shared" si="39"/>
        <v>2772582.9242092553</v>
      </c>
      <c r="K317" s="36">
        <v>443521.55774503516</v>
      </c>
    </row>
    <row r="318" spans="1:11" x14ac:dyDescent="0.2">
      <c r="A318" s="2">
        <v>304</v>
      </c>
      <c r="B318" s="25">
        <f t="shared" si="33"/>
        <v>111.05610518303237</v>
      </c>
      <c r="C318" s="32">
        <f t="shared" si="34"/>
        <v>2978367.7048134091</v>
      </c>
      <c r="D318" s="32">
        <f t="shared" si="40"/>
        <v>3385.2427624403499</v>
      </c>
      <c r="E318" s="33">
        <f t="shared" si="35"/>
        <v>3.5289146146928019E-2</v>
      </c>
      <c r="F318" s="34">
        <f t="shared" si="36"/>
        <v>0.1</v>
      </c>
      <c r="G318" s="29">
        <v>0</v>
      </c>
      <c r="H318" s="35">
        <f t="shared" si="37"/>
        <v>52.672909676864776</v>
      </c>
      <c r="I318" s="32">
        <f t="shared" si="38"/>
        <v>1609.9304149691277</v>
      </c>
      <c r="J318" s="36">
        <f t="shared" si="39"/>
        <v>2774192.8546242244</v>
      </c>
      <c r="K318" s="36">
        <v>444130.18985669379</v>
      </c>
    </row>
    <row r="319" spans="1:11" x14ac:dyDescent="0.2">
      <c r="A319" s="2">
        <v>305</v>
      </c>
      <c r="B319" s="25">
        <f t="shared" si="33"/>
        <v>110.7310127555716</v>
      </c>
      <c r="C319" s="32">
        <f t="shared" si="34"/>
        <v>2981743.0225208323</v>
      </c>
      <c r="D319" s="32">
        <f t="shared" si="40"/>
        <v>3375.3177074231207</v>
      </c>
      <c r="E319" s="33">
        <f t="shared" si="35"/>
        <v>3.5178886489646247E-2</v>
      </c>
      <c r="F319" s="34">
        <f t="shared" si="36"/>
        <v>0.1</v>
      </c>
      <c r="G319" s="29">
        <v>0</v>
      </c>
      <c r="H319" s="35">
        <f t="shared" si="37"/>
        <v>52.23579261359756</v>
      </c>
      <c r="I319" s="32">
        <f t="shared" si="38"/>
        <v>1596.5700735835069</v>
      </c>
      <c r="J319" s="36">
        <f t="shared" si="39"/>
        <v>2775789.424697808</v>
      </c>
      <c r="K319" s="36">
        <v>444735.78640303155</v>
      </c>
    </row>
    <row r="320" spans="1:11" x14ac:dyDescent="0.2">
      <c r="A320" s="2">
        <v>306</v>
      </c>
      <c r="B320" s="25">
        <f t="shared" si="33"/>
        <v>110.40788010209378</v>
      </c>
      <c r="C320" s="32">
        <f t="shared" si="34"/>
        <v>2985108.475098371</v>
      </c>
      <c r="D320" s="32">
        <f t="shared" si="40"/>
        <v>3365.4525775387883</v>
      </c>
      <c r="E320" s="33">
        <f t="shared" si="35"/>
        <v>3.5069313691455675E-2</v>
      </c>
      <c r="F320" s="34">
        <f t="shared" si="36"/>
        <v>0.1</v>
      </c>
      <c r="G320" s="29">
        <v>0</v>
      </c>
      <c r="H320" s="35">
        <f t="shared" si="37"/>
        <v>51.802303056920948</v>
      </c>
      <c r="I320" s="32">
        <f t="shared" si="38"/>
        <v>1583.3206057613259</v>
      </c>
      <c r="J320" s="36">
        <f t="shared" si="39"/>
        <v>2777372.7453035694</v>
      </c>
      <c r="K320" s="36">
        <v>445338.36252399359</v>
      </c>
    </row>
    <row r="321" spans="1:11" x14ac:dyDescent="0.2">
      <c r="A321" s="2">
        <v>307</v>
      </c>
      <c r="B321" s="25">
        <f t="shared" si="33"/>
        <v>110.08668936865033</v>
      </c>
      <c r="C321" s="32">
        <f t="shared" si="34"/>
        <v>2988464.1219243691</v>
      </c>
      <c r="D321" s="32">
        <f t="shared" si="40"/>
        <v>3355.6468259980902</v>
      </c>
      <c r="E321" s="33">
        <f t="shared" si="35"/>
        <v>3.4960421354124034E-2</v>
      </c>
      <c r="F321" s="34">
        <f t="shared" si="36"/>
        <v>0.1</v>
      </c>
      <c r="G321" s="29">
        <v>0</v>
      </c>
      <c r="H321" s="35">
        <f t="shared" si="37"/>
        <v>51.372410903219297</v>
      </c>
      <c r="I321" s="32">
        <f t="shared" si="38"/>
        <v>1570.1810913952806</v>
      </c>
      <c r="J321" s="36">
        <f t="shared" si="39"/>
        <v>2778942.9263949646</v>
      </c>
      <c r="K321" s="36">
        <v>445937.93328401435</v>
      </c>
    </row>
    <row r="322" spans="1:11" x14ac:dyDescent="0.2">
      <c r="A322" s="2">
        <v>308</v>
      </c>
      <c r="B322" s="25">
        <f t="shared" si="33"/>
        <v>109.76742291862877</v>
      </c>
      <c r="C322" s="32">
        <f t="shared" si="34"/>
        <v>2991810.0218370734</v>
      </c>
      <c r="D322" s="32">
        <f t="shared" si="40"/>
        <v>3345.899912704248</v>
      </c>
      <c r="E322" s="33">
        <f t="shared" si="35"/>
        <v>3.4852203158653269E-2</v>
      </c>
      <c r="F322" s="34">
        <f t="shared" si="36"/>
        <v>0.1</v>
      </c>
      <c r="G322" s="29">
        <v>0</v>
      </c>
      <c r="H322" s="35">
        <f t="shared" si="37"/>
        <v>50.946086298698063</v>
      </c>
      <c r="I322" s="32">
        <f t="shared" si="38"/>
        <v>1557.1506180138076</v>
      </c>
      <c r="J322" s="36">
        <f t="shared" si="39"/>
        <v>2780500.0770129785</v>
      </c>
      <c r="K322" s="36">
        <v>446534.51367239404</v>
      </c>
    </row>
    <row r="323" spans="1:11" x14ac:dyDescent="0.2">
      <c r="A323" s="2">
        <v>309</v>
      </c>
      <c r="B323" s="25">
        <f t="shared" si="33"/>
        <v>109.45006332944571</v>
      </c>
      <c r="C323" s="32">
        <f t="shared" si="34"/>
        <v>2995146.2331411634</v>
      </c>
      <c r="D323" s="32">
        <f t="shared" si="40"/>
        <v>3336.2113040899858</v>
      </c>
      <c r="E323" s="33">
        <f t="shared" si="35"/>
        <v>3.474465286403116E-2</v>
      </c>
      <c r="F323" s="34">
        <f t="shared" si="36"/>
        <v>0.1</v>
      </c>
      <c r="G323" s="29">
        <v>0</v>
      </c>
      <c r="H323" s="35">
        <f t="shared" si="37"/>
        <v>50.5232996373106</v>
      </c>
      <c r="I323" s="32">
        <f t="shared" si="38"/>
        <v>1544.2282807177066</v>
      </c>
      <c r="J323" s="36">
        <f t="shared" si="39"/>
        <v>2782044.305293696</v>
      </c>
      <c r="K323" s="36">
        <v>447128.11860367347</v>
      </c>
    </row>
    <row r="324" spans="1:11" x14ac:dyDescent="0.2">
      <c r="A324" s="2">
        <v>310</v>
      </c>
      <c r="B324" s="25">
        <f t="shared" si="33"/>
        <v>109.13459338929982</v>
      </c>
      <c r="C324" s="32">
        <f t="shared" si="34"/>
        <v>2998472.8136142478</v>
      </c>
      <c r="D324" s="32">
        <f t="shared" si="40"/>
        <v>3326.5804730844684</v>
      </c>
      <c r="E324" s="33">
        <f t="shared" si="35"/>
        <v>3.4637764306064585E-2</v>
      </c>
      <c r="F324" s="34">
        <f t="shared" si="36"/>
        <v>0.1</v>
      </c>
      <c r="G324" s="29">
        <v>0</v>
      </c>
      <c r="H324" s="35">
        <f t="shared" si="37"/>
        <v>50.104021558702179</v>
      </c>
      <c r="I324" s="32">
        <f t="shared" si="38"/>
        <v>1531.4131821172591</v>
      </c>
      <c r="J324" s="36">
        <f t="shared" si="39"/>
        <v>2783575.718475813</v>
      </c>
      <c r="K324" s="36">
        <v>447718.7629180068</v>
      </c>
    </row>
    <row r="325" spans="1:11" x14ac:dyDescent="0.2">
      <c r="A325" s="2">
        <v>311</v>
      </c>
      <c r="B325" s="25">
        <f t="shared" si="33"/>
        <v>108.82099609398422</v>
      </c>
      <c r="C325" s="32">
        <f t="shared" si="34"/>
        <v>3001789.8205132107</v>
      </c>
      <c r="D325" s="32">
        <f t="shared" si="40"/>
        <v>3317.0068989628926</v>
      </c>
      <c r="E325" s="33">
        <f t="shared" si="35"/>
        <v>3.4531531396155432E-2</v>
      </c>
      <c r="F325" s="34">
        <f t="shared" si="36"/>
        <v>0.1</v>
      </c>
      <c r="G325" s="29">
        <v>0</v>
      </c>
      <c r="H325" s="35">
        <f t="shared" si="37"/>
        <v>49.688222946171059</v>
      </c>
      <c r="I325" s="32">
        <f t="shared" si="38"/>
        <v>1518.7044322699148</v>
      </c>
      <c r="J325" s="36">
        <f t="shared" si="39"/>
        <v>2785094.4229080831</v>
      </c>
      <c r="K325" s="36">
        <v>448306.46138153266</v>
      </c>
    </row>
    <row r="326" spans="1:11" x14ac:dyDescent="0.2">
      <c r="A326" s="2">
        <v>312</v>
      </c>
      <c r="B326" s="25">
        <f t="shared" si="33"/>
        <v>108.50925464375641</v>
      </c>
      <c r="C326" s="32">
        <f t="shared" si="34"/>
        <v>3005097.3105804967</v>
      </c>
      <c r="D326" s="32">
        <f t="shared" si="40"/>
        <v>3307.4900672859512</v>
      </c>
      <c r="E326" s="33">
        <f t="shared" si="35"/>
        <v>3.4425948120180967E-2</v>
      </c>
      <c r="F326" s="34">
        <f t="shared" si="36"/>
        <v>0.1</v>
      </c>
      <c r="G326" s="29">
        <v>0</v>
      </c>
      <c r="H326" s="35">
        <f t="shared" si="37"/>
        <v>49.275874924646494</v>
      </c>
      <c r="I326" s="32">
        <f t="shared" si="38"/>
        <v>1506.1011486184734</v>
      </c>
      <c r="J326" s="36">
        <f t="shared" si="39"/>
        <v>2786600.5240567015</v>
      </c>
      <c r="K326" s="36">
        <v>448891.2286867433</v>
      </c>
    </row>
    <row r="327" spans="1:11" x14ac:dyDescent="0.2">
      <c r="A327" s="2">
        <v>313</v>
      </c>
      <c r="B327" s="25">
        <f t="shared" si="33"/>
        <v>108.19935244026459</v>
      </c>
      <c r="C327" s="32">
        <f t="shared" si="34"/>
        <v>3008395.3400502731</v>
      </c>
      <c r="D327" s="32">
        <f t="shared" si="40"/>
        <v>3298.029469776433</v>
      </c>
      <c r="E327" s="33">
        <f t="shared" si="35"/>
        <v>3.432100853737298E-2</v>
      </c>
      <c r="F327" s="34">
        <f t="shared" si="36"/>
        <v>0.1</v>
      </c>
      <c r="G327" s="29">
        <v>0</v>
      </c>
      <c r="H327" s="35">
        <f t="shared" si="37"/>
        <v>48.8669488586835</v>
      </c>
      <c r="I327" s="32">
        <f t="shared" si="38"/>
        <v>1493.6024559298367</v>
      </c>
      <c r="J327" s="36">
        <f t="shared" si="39"/>
        <v>2788094.1265126313</v>
      </c>
      <c r="K327" s="36">
        <v>449473.07945285173</v>
      </c>
    </row>
    <row r="328" spans="1:11" x14ac:dyDescent="0.2">
      <c r="A328" s="2">
        <v>314</v>
      </c>
      <c r="B328" s="25">
        <f t="shared" si="33"/>
        <v>107.89127308353005</v>
      </c>
      <c r="C328" s="32">
        <f t="shared" si="34"/>
        <v>3011683.9646545299</v>
      </c>
      <c r="D328" s="32">
        <f t="shared" si="40"/>
        <v>3288.6246042568237</v>
      </c>
      <c r="E328" s="33">
        <f t="shared" si="35"/>
        <v>3.4216706779138288E-2</v>
      </c>
      <c r="F328" s="34">
        <f t="shared" si="36"/>
        <v>0.1</v>
      </c>
      <c r="G328" s="29">
        <v>0</v>
      </c>
      <c r="H328" s="35">
        <f t="shared" si="37"/>
        <v>48.461416350474273</v>
      </c>
      <c r="I328" s="32">
        <f t="shared" si="38"/>
        <v>1481.2074862342006</v>
      </c>
      <c r="J328" s="36">
        <f t="shared" si="39"/>
        <v>2789575.3339988654</v>
      </c>
      <c r="K328" s="36">
        <v>450052.02822615742</v>
      </c>
    </row>
    <row r="329" spans="1:11" x14ac:dyDescent="0.2">
      <c r="A329" s="2">
        <v>315</v>
      </c>
      <c r="B329" s="25">
        <f t="shared" si="33"/>
        <v>107.58500036898292</v>
      </c>
      <c r="C329" s="32">
        <f t="shared" si="34"/>
        <v>3014963.2396290586</v>
      </c>
      <c r="D329" s="32">
        <f t="shared" si="40"/>
        <v>3279.2749745287001</v>
      </c>
      <c r="E329" s="33">
        <f t="shared" si="35"/>
        <v>3.4113037048045053E-2</v>
      </c>
      <c r="F329" s="34">
        <f t="shared" si="36"/>
        <v>0.1</v>
      </c>
      <c r="G329" s="29">
        <v>0</v>
      </c>
      <c r="H329" s="35">
        <f t="shared" si="37"/>
        <v>48.059249237876095</v>
      </c>
      <c r="I329" s="32">
        <f t="shared" si="38"/>
        <v>1468.9153787648461</v>
      </c>
      <c r="J329" s="36">
        <f t="shared" si="39"/>
        <v>2791044.2493776302</v>
      </c>
      <c r="K329" s="36">
        <v>450628.08948040992</v>
      </c>
    </row>
    <row r="330" spans="1:11" x14ac:dyDescent="0.2">
      <c r="A330" s="2">
        <v>316</v>
      </c>
      <c r="B330" s="25">
        <f t="shared" si="33"/>
        <v>107.28051828455176</v>
      </c>
      <c r="C330" s="32">
        <f t="shared" si="34"/>
        <v>3018233.219719362</v>
      </c>
      <c r="D330" s="32">
        <f t="shared" si="40"/>
        <v>3269.9800903033465</v>
      </c>
      <c r="E330" s="33">
        <f t="shared" si="35"/>
        <v>3.4009993616675678E-2</v>
      </c>
      <c r="F330" s="34">
        <f t="shared" si="36"/>
        <v>0.1</v>
      </c>
      <c r="G330" s="29">
        <v>0</v>
      </c>
      <c r="H330" s="35">
        <f t="shared" si="37"/>
        <v>47.660419592455639</v>
      </c>
      <c r="I330" s="32">
        <f t="shared" si="38"/>
        <v>1456.7252798982149</v>
      </c>
      <c r="J330" s="36">
        <f t="shared" si="39"/>
        <v>2792500.9746575286</v>
      </c>
      <c r="K330" s="36">
        <v>451201.27761717053</v>
      </c>
    </row>
    <row r="331" spans="1:11" x14ac:dyDescent="0.2">
      <c r="A331" s="2">
        <v>317</v>
      </c>
      <c r="B331" s="25">
        <f t="shared" si="33"/>
        <v>106.97781100780456</v>
      </c>
      <c r="C331" s="32">
        <f t="shared" si="34"/>
        <v>3021493.9591864697</v>
      </c>
      <c r="D331" s="32">
        <f t="shared" si="40"/>
        <v>3260.7394671076909</v>
      </c>
      <c r="E331" s="33">
        <f t="shared" si="35"/>
        <v>3.3907570826634759E-2</v>
      </c>
      <c r="F331" s="34">
        <f t="shared" si="36"/>
        <v>0.1</v>
      </c>
      <c r="G331" s="29">
        <v>0</v>
      </c>
      <c r="H331" s="35">
        <f t="shared" si="37"/>
        <v>47.264899717549469</v>
      </c>
      <c r="I331" s="32">
        <f t="shared" si="38"/>
        <v>1444.6363430947888</v>
      </c>
      <c r="J331" s="36">
        <f t="shared" si="39"/>
        <v>2793945.6110006236</v>
      </c>
      <c r="K331" s="36">
        <v>451771.60696617252</v>
      </c>
    </row>
    <row r="332" spans="1:11" x14ac:dyDescent="0.2">
      <c r="A332" s="2">
        <v>318</v>
      </c>
      <c r="B332" s="25">
        <f t="shared" si="33"/>
        <v>106.67686290314096</v>
      </c>
      <c r="C332" s="32">
        <f t="shared" si="34"/>
        <v>3024745.5118126646</v>
      </c>
      <c r="D332" s="32">
        <f t="shared" si="40"/>
        <v>3251.552626194898</v>
      </c>
      <c r="E332" s="33">
        <f t="shared" si="35"/>
        <v>3.3805763087473045E-2</v>
      </c>
      <c r="F332" s="34">
        <f t="shared" si="36"/>
        <v>0.1</v>
      </c>
      <c r="G332" s="29">
        <v>0</v>
      </c>
      <c r="H332" s="35">
        <f t="shared" si="37"/>
        <v>46.872662146340652</v>
      </c>
      <c r="I332" s="32">
        <f t="shared" si="38"/>
        <v>1432.6477288402036</v>
      </c>
      <c r="J332" s="36">
        <f t="shared" si="39"/>
        <v>2795378.2587294639</v>
      </c>
      <c r="K332" s="36">
        <v>452339.09178567934</v>
      </c>
    </row>
    <row r="333" spans="1:11" x14ac:dyDescent="0.2">
      <c r="A333" s="2">
        <v>319</v>
      </c>
      <c r="B333" s="25">
        <f t="shared" si="33"/>
        <v>106.37765851903428</v>
      </c>
      <c r="C333" s="32">
        <f t="shared" si="34"/>
        <v>3027987.9309071349</v>
      </c>
      <c r="D333" s="32">
        <f t="shared" si="40"/>
        <v>3242.4190944703296</v>
      </c>
      <c r="E333" s="33">
        <f t="shared" si="35"/>
        <v>3.3704564875678321E-2</v>
      </c>
      <c r="F333" s="34">
        <f t="shared" si="36"/>
        <v>0.1</v>
      </c>
      <c r="G333" s="29">
        <v>0</v>
      </c>
      <c r="H333" s="35">
        <f t="shared" si="37"/>
        <v>46.483679639951333</v>
      </c>
      <c r="I333" s="32">
        <f t="shared" si="38"/>
        <v>1420.7586045869855</v>
      </c>
      <c r="J333" s="36">
        <f t="shared" si="39"/>
        <v>2796799.017334051</v>
      </c>
      <c r="K333" s="36">
        <v>452903.74626284104</v>
      </c>
    </row>
    <row r="334" spans="1:11" x14ac:dyDescent="0.2">
      <c r="A334" s="2">
        <v>320</v>
      </c>
      <c r="B334" s="25">
        <f t="shared" si="33"/>
        <v>106.08018258532236</v>
      </c>
      <c r="C334" s="32">
        <f t="shared" si="34"/>
        <v>3031221.2693115226</v>
      </c>
      <c r="D334" s="32">
        <f t="shared" si="40"/>
        <v>3233.3384043877013</v>
      </c>
      <c r="E334" s="33">
        <f t="shared" si="35"/>
        <v>3.3603970733675798E-2</v>
      </c>
      <c r="F334" s="34">
        <f t="shared" si="36"/>
        <v>0.1</v>
      </c>
      <c r="G334" s="29">
        <v>0</v>
      </c>
      <c r="H334" s="35">
        <f t="shared" si="37"/>
        <v>46.097925185551141</v>
      </c>
      <c r="I334" s="32">
        <f t="shared" si="38"/>
        <v>1408.9681446967031</v>
      </c>
      <c r="J334" s="36">
        <f t="shared" si="39"/>
        <v>2798207.9854787476</v>
      </c>
      <c r="K334" s="36">
        <v>453465.58451404894</v>
      </c>
    </row>
    <row r="335" spans="1:11" x14ac:dyDescent="0.2">
      <c r="A335" s="2">
        <v>321</v>
      </c>
      <c r="B335" s="25">
        <f t="shared" si="33"/>
        <v>105.78442001054589</v>
      </c>
      <c r="C335" s="32">
        <f t="shared" si="34"/>
        <v>3034445.5794054121</v>
      </c>
      <c r="D335" s="32">
        <f t="shared" si="40"/>
        <v>3224.3100938894786</v>
      </c>
      <c r="E335" s="33">
        <f t="shared" si="35"/>
        <v>3.350397526887796E-2</v>
      </c>
      <c r="F335" s="34">
        <f t="shared" si="36"/>
        <v>0.1</v>
      </c>
      <c r="G335" s="29">
        <v>0</v>
      </c>
      <c r="H335" s="35">
        <f t="shared" si="37"/>
        <v>45.715371994481259</v>
      </c>
      <c r="I335" s="32">
        <f t="shared" si="38"/>
        <v>1397.2755303827419</v>
      </c>
      <c r="J335" s="36">
        <f t="shared" si="39"/>
        <v>2799605.2610091302</v>
      </c>
      <c r="K335" s="36">
        <v>454024.62058528862</v>
      </c>
    </row>
    <row r="336" spans="1:11" x14ac:dyDescent="0.2">
      <c r="A336" s="2">
        <v>322</v>
      </c>
      <c r="B336" s="25">
        <f t="shared" ref="B336:B399" si="41">$C$4*(1+($C$6*($C$5/12)*A336))^(-1/$C$6)</f>
        <v>105.49035587933419</v>
      </c>
      <c r="C336" s="32">
        <f t="shared" ref="C336:C399" si="42">(($C$4^$C$6)/((1-$C$6)*($C$5/12)))*(($C$4^(1-$C$6))-(B336^(1-$C$6)))*30.4375</f>
        <v>3037660.91311173</v>
      </c>
      <c r="D336" s="32">
        <f t="shared" si="40"/>
        <v>3215.3337063179351</v>
      </c>
      <c r="E336" s="33">
        <f t="shared" ref="E336:E399" si="43">-LN(B336/B335)*12</f>
        <v>3.3404573152657227E-2</v>
      </c>
      <c r="F336" s="34">
        <f t="shared" ref="F336:F399" si="44">IF(E336&gt;0.1,E336,0.1)</f>
        <v>0.1</v>
      </c>
      <c r="G336" s="29">
        <v>0</v>
      </c>
      <c r="H336" s="35">
        <f t="shared" ref="H336:H399" si="45">H335*EXP(-F336/12)</f>
        <v>45.335993500394132</v>
      </c>
      <c r="I336" s="32">
        <f t="shared" ref="I336:I399" si="46">IF(G336=0,((H335-H336)/(F336/12)*30.4375),D336)</f>
        <v>1385.6799496532337</v>
      </c>
      <c r="J336" s="36">
        <f t="shared" ref="J336:J399" si="47">I336+J335</f>
        <v>2800990.9409587835</v>
      </c>
      <c r="K336" s="36">
        <v>454580.86845249095</v>
      </c>
    </row>
    <row r="337" spans="1:11" x14ac:dyDescent="0.2">
      <c r="A337" s="2">
        <v>323</v>
      </c>
      <c r="B337" s="25">
        <f t="shared" si="41"/>
        <v>105.19797544983621</v>
      </c>
      <c r="C337" s="32">
        <f t="shared" si="42"/>
        <v>3040867.3219020655</v>
      </c>
      <c r="D337" s="32">
        <f t="shared" ref="D337:D400" si="48">C337-C336</f>
        <v>3206.4087903355248</v>
      </c>
      <c r="E337" s="33">
        <f t="shared" si="43"/>
        <v>3.3305759119472159E-2</v>
      </c>
      <c r="F337" s="34">
        <f t="shared" si="44"/>
        <v>0.1</v>
      </c>
      <c r="G337" s="29">
        <v>0</v>
      </c>
      <c r="H337" s="35">
        <f t="shared" si="45"/>
        <v>44.959763357408541</v>
      </c>
      <c r="I337" s="32">
        <f t="shared" si="46"/>
        <v>1374.1805972548711</v>
      </c>
      <c r="J337" s="36">
        <f t="shared" si="47"/>
        <v>2802365.1215560385</v>
      </c>
      <c r="K337" s="36">
        <v>455134.3420218816</v>
      </c>
    </row>
    <row r="338" spans="1:11" x14ac:dyDescent="0.2">
      <c r="A338" s="2">
        <v>324</v>
      </c>
      <c r="B338" s="25">
        <f t="shared" si="41"/>
        <v>104.90726415119701</v>
      </c>
      <c r="C338" s="32">
        <f t="shared" si="42"/>
        <v>3044064.8568019061</v>
      </c>
      <c r="D338" s="32">
        <f t="shared" si="48"/>
        <v>3197.5348998405971</v>
      </c>
      <c r="E338" s="33">
        <f t="shared" si="43"/>
        <v>3.3207527965863043E-2</v>
      </c>
      <c r="F338" s="34">
        <f t="shared" si="44"/>
        <v>0.1</v>
      </c>
      <c r="G338" s="29">
        <v>0</v>
      </c>
      <c r="H338" s="35">
        <f t="shared" si="45"/>
        <v>44.586655438280019</v>
      </c>
      <c r="I338" s="32">
        <f t="shared" si="46"/>
        <v>1362.7766746169259</v>
      </c>
      <c r="J338" s="36">
        <f t="shared" si="47"/>
        <v>2803727.8982306556</v>
      </c>
      <c r="K338" s="36">
        <v>455685.05513032863</v>
      </c>
    </row>
    <row r="339" spans="1:11" x14ac:dyDescent="0.2">
      <c r="A339" s="2">
        <v>325</v>
      </c>
      <c r="B339" s="25">
        <f t="shared" si="41"/>
        <v>104.61820758107778</v>
      </c>
      <c r="C339" s="32">
        <f t="shared" si="42"/>
        <v>3047253.5683958125</v>
      </c>
      <c r="D339" s="32">
        <f t="shared" si="48"/>
        <v>3188.7115939063951</v>
      </c>
      <c r="E339" s="33">
        <f t="shared" si="43"/>
        <v>3.3109874549609133E-2</v>
      </c>
      <c r="F339" s="34">
        <f t="shared" si="44"/>
        <v>0.1</v>
      </c>
      <c r="G339" s="29">
        <v>0</v>
      </c>
      <c r="H339" s="35">
        <f t="shared" si="45"/>
        <v>44.216643832586463</v>
      </c>
      <c r="I339" s="32">
        <f t="shared" si="46"/>
        <v>1351.4673897957118</v>
      </c>
      <c r="J339" s="36">
        <f t="shared" si="47"/>
        <v>2805079.3656204515</v>
      </c>
      <c r="K339" s="36">
        <v>456233.02154568839</v>
      </c>
    </row>
    <row r="340" spans="1:11" x14ac:dyDescent="0.2">
      <c r="A340" s="2">
        <v>326</v>
      </c>
      <c r="B340" s="25">
        <f t="shared" si="41"/>
        <v>104.3307915032192</v>
      </c>
      <c r="C340" s="32">
        <f t="shared" si="42"/>
        <v>3050433.5068325088</v>
      </c>
      <c r="D340" s="32">
        <f t="shared" si="48"/>
        <v>3179.9384366963059</v>
      </c>
      <c r="E340" s="33">
        <f t="shared" si="43"/>
        <v>3.3012793788795181E-2</v>
      </c>
      <c r="F340" s="34">
        <f t="shared" si="44"/>
        <v>0.1</v>
      </c>
      <c r="G340" s="29">
        <v>0</v>
      </c>
      <c r="H340" s="35">
        <f t="shared" si="45"/>
        <v>43.849702844928778</v>
      </c>
      <c r="I340" s="32">
        <f t="shared" si="46"/>
        <v>1340.2519574196945</v>
      </c>
      <c r="J340" s="36">
        <f t="shared" si="47"/>
        <v>2806419.6175778713</v>
      </c>
      <c r="K340" s="36">
        <v>456778.25496714981</v>
      </c>
    </row>
    <row r="341" spans="1:11" x14ac:dyDescent="0.2">
      <c r="A341" s="2">
        <v>327</v>
      </c>
      <c r="B341" s="25">
        <f t="shared" si="41"/>
        <v>104.04500184504718</v>
      </c>
      <c r="C341" s="32">
        <f t="shared" si="42"/>
        <v>3053604.7218298987</v>
      </c>
      <c r="D341" s="32">
        <f t="shared" si="48"/>
        <v>3171.2149973898195</v>
      </c>
      <c r="E341" s="33">
        <f t="shared" si="43"/>
        <v>3.2916280660914149E-2</v>
      </c>
      <c r="F341" s="34">
        <f t="shared" si="44"/>
        <v>0.1</v>
      </c>
      <c r="G341" s="29">
        <v>0</v>
      </c>
      <c r="H341" s="35">
        <f t="shared" si="45"/>
        <v>43.485806993146468</v>
      </c>
      <c r="I341" s="32">
        <f t="shared" si="46"/>
        <v>1329.1295986348869</v>
      </c>
      <c r="J341" s="36">
        <f t="shared" si="47"/>
        <v>2807748.7471765061</v>
      </c>
      <c r="K341" s="36">
        <v>457320.76902557688</v>
      </c>
    </row>
    <row r="342" spans="1:11" x14ac:dyDescent="0.2">
      <c r="A342" s="2">
        <v>328</v>
      </c>
      <c r="B342" s="25">
        <f t="shared" si="41"/>
        <v>103.76082469531968</v>
      </c>
      <c r="C342" s="32">
        <f t="shared" si="42"/>
        <v>3056767.2626800155</v>
      </c>
      <c r="D342" s="32">
        <f t="shared" si="48"/>
        <v>3162.5408501168713</v>
      </c>
      <c r="E342" s="33">
        <f t="shared" si="43"/>
        <v>3.2820330202040886E-2</v>
      </c>
      <c r="F342" s="34">
        <f t="shared" si="44"/>
        <v>0.1</v>
      </c>
      <c r="G342" s="29">
        <v>0</v>
      </c>
      <c r="H342" s="35">
        <f t="shared" si="45"/>
        <v>43.124931006548024</v>
      </c>
      <c r="I342" s="32">
        <f t="shared" si="46"/>
        <v>1318.0995410508162</v>
      </c>
      <c r="J342" s="36">
        <f t="shared" si="47"/>
        <v>2809066.8467175569</v>
      </c>
      <c r="K342" s="36">
        <v>457860.5772838493</v>
      </c>
    </row>
    <row r="343" spans="1:11" x14ac:dyDescent="0.2">
      <c r="A343" s="2">
        <v>329</v>
      </c>
      <c r="B343" s="25">
        <f t="shared" si="41"/>
        <v>103.47824630181418</v>
      </c>
      <c r="C343" s="32">
        <f t="shared" si="42"/>
        <v>3059921.1782538891</v>
      </c>
      <c r="D343" s="32">
        <f t="shared" si="48"/>
        <v>3153.9155738735572</v>
      </c>
      <c r="E343" s="33">
        <f t="shared" si="43"/>
        <v>3.2724937505973738E-2</v>
      </c>
      <c r="F343" s="34">
        <f t="shared" si="44"/>
        <v>0.1</v>
      </c>
      <c r="G343" s="29">
        <v>0</v>
      </c>
      <c r="H343" s="35">
        <f t="shared" si="45"/>
        <v>42.767049824156018</v>
      </c>
      <c r="I343" s="32">
        <f t="shared" si="46"/>
        <v>1307.1610186868029</v>
      </c>
      <c r="J343" s="36">
        <f t="shared" si="47"/>
        <v>2810374.0077362438</v>
      </c>
      <c r="K343" s="36">
        <v>458397.6932372016</v>
      </c>
    </row>
    <row r="344" spans="1:11" x14ac:dyDescent="0.2">
      <c r="A344" s="2">
        <v>330</v>
      </c>
      <c r="B344" s="25">
        <f t="shared" si="41"/>
        <v>103.19725306905542</v>
      </c>
      <c r="C344" s="32">
        <f t="shared" si="42"/>
        <v>3063066.5170063605</v>
      </c>
      <c r="D344" s="32">
        <f t="shared" si="48"/>
        <v>3145.3387524713762</v>
      </c>
      <c r="E344" s="33">
        <f t="shared" si="43"/>
        <v>3.2630097723322898E-2</v>
      </c>
      <c r="F344" s="34">
        <f t="shared" si="44"/>
        <v>0.1</v>
      </c>
      <c r="G344" s="29">
        <v>0</v>
      </c>
      <c r="H344" s="35">
        <f t="shared" si="45"/>
        <v>42.412138592966734</v>
      </c>
      <c r="I344" s="32">
        <f t="shared" si="46"/>
        <v>1296.3132719188602</v>
      </c>
      <c r="J344" s="36">
        <f t="shared" si="47"/>
        <v>2811670.3210081626</v>
      </c>
      <c r="K344" s="36">
        <v>458932.1303135606</v>
      </c>
    </row>
    <row r="345" spans="1:11" x14ac:dyDescent="0.2">
      <c r="A345" s="2">
        <v>331</v>
      </c>
      <c r="B345" s="25">
        <f t="shared" si="41"/>
        <v>102.91783155608088</v>
      </c>
      <c r="C345" s="32">
        <f t="shared" si="42"/>
        <v>3066203.3269808237</v>
      </c>
      <c r="D345" s="32">
        <f t="shared" si="48"/>
        <v>3136.8099744631909</v>
      </c>
      <c r="E345" s="33">
        <f t="shared" si="43"/>
        <v>3.2535806060844698E-2</v>
      </c>
      <c r="F345" s="34">
        <f t="shared" si="44"/>
        <v>0.1</v>
      </c>
      <c r="G345" s="29">
        <v>0</v>
      </c>
      <c r="H345" s="35">
        <f t="shared" si="45"/>
        <v>42.060172666224268</v>
      </c>
      <c r="I345" s="32">
        <f t="shared" si="46"/>
        <v>1285.555547426856</v>
      </c>
      <c r="J345" s="36">
        <f t="shared" si="47"/>
        <v>2812955.8765555895</v>
      </c>
      <c r="K345" s="36">
        <v>459463.90187388106</v>
      </c>
    </row>
    <row r="346" spans="1:11" x14ac:dyDescent="0.2">
      <c r="A346" s="2">
        <v>332</v>
      </c>
      <c r="B346" s="25">
        <f t="shared" si="41"/>
        <v>102.63996847424595</v>
      </c>
      <c r="C346" s="32">
        <f t="shared" si="42"/>
        <v>3069331.6558138696</v>
      </c>
      <c r="D346" s="32">
        <f t="shared" si="48"/>
        <v>3128.3288330459036</v>
      </c>
      <c r="E346" s="33">
        <f t="shared" si="43"/>
        <v>3.2442057780451242E-2</v>
      </c>
      <c r="F346" s="34">
        <f t="shared" si="44"/>
        <v>0.1</v>
      </c>
      <c r="G346" s="29">
        <v>0</v>
      </c>
      <c r="H346" s="35">
        <f t="shared" si="45"/>
        <v>41.711127601708924</v>
      </c>
      <c r="I346" s="32">
        <f t="shared" si="46"/>
        <v>1274.8870981422956</v>
      </c>
      <c r="J346" s="36">
        <f t="shared" si="47"/>
        <v>2814230.7636537319</v>
      </c>
      <c r="K346" s="36">
        <v>459993.02121247968</v>
      </c>
    </row>
    <row r="347" spans="1:11" x14ac:dyDescent="0.2">
      <c r="A347" s="2">
        <v>333</v>
      </c>
      <c r="B347" s="25">
        <f t="shared" si="41"/>
        <v>102.36365068506502</v>
      </c>
      <c r="C347" s="32">
        <f t="shared" si="42"/>
        <v>3072451.550739924</v>
      </c>
      <c r="D347" s="32">
        <f t="shared" si="48"/>
        <v>3119.8949260544032</v>
      </c>
      <c r="E347" s="33">
        <f t="shared" si="43"/>
        <v>3.2348848198580943E-2</v>
      </c>
      <c r="F347" s="34">
        <f t="shared" si="44"/>
        <v>0.1</v>
      </c>
      <c r="G347" s="29">
        <v>0</v>
      </c>
      <c r="H347" s="35">
        <f t="shared" si="45"/>
        <v>41.364979160039837</v>
      </c>
      <c r="I347" s="32">
        <f t="shared" si="46"/>
        <v>1264.3071831963387</v>
      </c>
      <c r="J347" s="36">
        <f t="shared" si="47"/>
        <v>2815495.0708369282</v>
      </c>
      <c r="K347" s="36">
        <v>460519.5015573675</v>
      </c>
    </row>
    <row r="348" spans="1:11" x14ac:dyDescent="0.2">
      <c r="A348" s="2">
        <v>334</v>
      </c>
      <c r="B348" s="25">
        <f t="shared" si="41"/>
        <v>102.08886519809057</v>
      </c>
      <c r="C348" s="32">
        <f t="shared" si="42"/>
        <v>3075563.0585957575</v>
      </c>
      <c r="D348" s="32">
        <f t="shared" si="48"/>
        <v>3111.5078558335081</v>
      </c>
      <c r="E348" s="33">
        <f t="shared" si="43"/>
        <v>3.2256172685285939E-2</v>
      </c>
      <c r="F348" s="34">
        <f t="shared" si="44"/>
        <v>0.1</v>
      </c>
      <c r="G348" s="29">
        <v>0</v>
      </c>
      <c r="H348" s="35">
        <f t="shared" si="45"/>
        <v>41.021703302991675</v>
      </c>
      <c r="I348" s="32">
        <f t="shared" si="46"/>
        <v>1253.8150678684133</v>
      </c>
      <c r="J348" s="36">
        <f t="shared" si="47"/>
        <v>2816748.8859047964</v>
      </c>
      <c r="K348" s="36">
        <v>461043.35607058054</v>
      </c>
    </row>
    <row r="349" spans="1:11" x14ac:dyDescent="0.2">
      <c r="A349" s="2">
        <v>335</v>
      </c>
      <c r="B349" s="25">
        <f t="shared" si="41"/>
        <v>101.81559916882718</v>
      </c>
      <c r="C349" s="32">
        <f t="shared" si="42"/>
        <v>3078666.2258249745</v>
      </c>
      <c r="D349" s="32">
        <f t="shared" si="48"/>
        <v>3103.1672292170115</v>
      </c>
      <c r="E349" s="33">
        <f t="shared" si="43"/>
        <v>3.2164026663557291E-2</v>
      </c>
      <c r="F349" s="34">
        <f t="shared" si="44"/>
        <v>0.1</v>
      </c>
      <c r="G349" s="29">
        <v>0</v>
      </c>
      <c r="H349" s="35">
        <f t="shared" si="45"/>
        <v>40.68127619182529</v>
      </c>
      <c r="I349" s="32">
        <f t="shared" si="46"/>
        <v>1243.4100235352196</v>
      </c>
      <c r="J349" s="36">
        <f t="shared" si="47"/>
        <v>2817992.2959283316</v>
      </c>
      <c r="K349" s="36">
        <v>461564.59784850891</v>
      </c>
    </row>
    <row r="350" spans="1:11" x14ac:dyDescent="0.2">
      <c r="A350" s="2">
        <v>336</v>
      </c>
      <c r="B350" s="25">
        <f t="shared" si="41"/>
        <v>101.54383989668122</v>
      </c>
      <c r="C350" s="32">
        <f t="shared" si="42"/>
        <v>3081761.0984824193</v>
      </c>
      <c r="D350" s="32">
        <f t="shared" si="48"/>
        <v>3094.8726574447937</v>
      </c>
      <c r="E350" s="33">
        <f t="shared" si="43"/>
        <v>3.207240560853683E-2</v>
      </c>
      <c r="F350" s="34">
        <f t="shared" si="44"/>
        <v>0.1</v>
      </c>
      <c r="G350" s="29">
        <v>0</v>
      </c>
      <c r="H350" s="35">
        <f t="shared" si="45"/>
        <v>40.343674185632267</v>
      </c>
      <c r="I350" s="32">
        <f t="shared" si="46"/>
        <v>1233.0913276200179</v>
      </c>
      <c r="J350" s="36">
        <f t="shared" si="47"/>
        <v>2819225.3872559518</v>
      </c>
      <c r="K350" s="36">
        <v>462083.23992222425</v>
      </c>
    </row>
    <row r="351" spans="1:11" x14ac:dyDescent="0.2">
      <c r="A351" s="2">
        <v>337</v>
      </c>
      <c r="B351" s="25">
        <f t="shared" si="41"/>
        <v>101.27357482294528</v>
      </c>
      <c r="C351" s="32">
        <f t="shared" si="42"/>
        <v>3084847.7222385248</v>
      </c>
      <c r="D351" s="32">
        <f t="shared" si="48"/>
        <v>3086.6237561055459</v>
      </c>
      <c r="E351" s="33">
        <f t="shared" si="43"/>
        <v>3.1981305046753075E-2</v>
      </c>
      <c r="F351" s="34">
        <f t="shared" si="44"/>
        <v>0.1</v>
      </c>
      <c r="G351" s="29">
        <v>0</v>
      </c>
      <c r="H351" s="35">
        <f t="shared" si="45"/>
        <v>40.008873839693173</v>
      </c>
      <c r="I351" s="32">
        <f t="shared" si="46"/>
        <v>1222.85826354254</v>
      </c>
      <c r="J351" s="36">
        <f t="shared" si="47"/>
        <v>2820448.2455194942</v>
      </c>
      <c r="K351" s="36">
        <v>462599.29525780538</v>
      </c>
    </row>
    <row r="352" spans="1:11" x14ac:dyDescent="0.2">
      <c r="A352" s="2">
        <v>338</v>
      </c>
      <c r="B352" s="25">
        <f t="shared" si="41"/>
        <v>101.00479152881591</v>
      </c>
      <c r="C352" s="32">
        <f t="shared" si="42"/>
        <v>3087926.142383608</v>
      </c>
      <c r="D352" s="32">
        <f t="shared" si="48"/>
        <v>3078.4201450832188</v>
      </c>
      <c r="E352" s="33">
        <f t="shared" si="43"/>
        <v>3.1890720555444056E-2</v>
      </c>
      <c r="F352" s="34">
        <f t="shared" si="44"/>
        <v>0.1</v>
      </c>
      <c r="G352" s="29">
        <v>0</v>
      </c>
      <c r="H352" s="35">
        <f t="shared" si="45"/>
        <v>39.676851903849432</v>
      </c>
      <c r="I352" s="32">
        <f t="shared" si="46"/>
        <v>1212.7101206692651</v>
      </c>
      <c r="J352" s="36">
        <f t="shared" si="47"/>
        <v>2821660.9556401633</v>
      </c>
      <c r="K352" s="36">
        <v>463112.77675666253</v>
      </c>
    </row>
    <row r="353" spans="1:11" x14ac:dyDescent="0.2">
      <c r="A353" s="2">
        <v>339</v>
      </c>
      <c r="B353" s="25">
        <f t="shared" si="41"/>
        <v>100.73747773344503</v>
      </c>
      <c r="C353" s="32">
        <f t="shared" si="42"/>
        <v>3090996.4038320854</v>
      </c>
      <c r="D353" s="32">
        <f t="shared" si="48"/>
        <v>3070.2614484773949</v>
      </c>
      <c r="E353" s="33">
        <f t="shared" si="43"/>
        <v>3.1800647761802803E-2</v>
      </c>
      <c r="F353" s="34">
        <f t="shared" si="44"/>
        <v>0.1</v>
      </c>
      <c r="G353" s="29">
        <v>0</v>
      </c>
      <c r="H353" s="35">
        <f t="shared" si="45"/>
        <v>39.347585320888726</v>
      </c>
      <c r="I353" s="32">
        <f t="shared" si="46"/>
        <v>1202.6461942639787</v>
      </c>
      <c r="J353" s="36">
        <f t="shared" si="47"/>
        <v>2822863.6018344271</v>
      </c>
      <c r="K353" s="36">
        <v>463623.69725585997</v>
      </c>
    </row>
    <row r="354" spans="1:11" x14ac:dyDescent="0.2">
      <c r="A354" s="2">
        <v>340</v>
      </c>
      <c r="B354" s="25">
        <f t="shared" si="41"/>
        <v>100.47162129202368</v>
      </c>
      <c r="C354" s="32">
        <f t="shared" si="42"/>
        <v>3094058.5511266561</v>
      </c>
      <c r="D354" s="32">
        <f t="shared" si="48"/>
        <v>3062.1472945706919</v>
      </c>
      <c r="E354" s="33">
        <f t="shared" si="43"/>
        <v>3.1711082342284279E-2</v>
      </c>
      <c r="F354" s="34">
        <f t="shared" si="44"/>
        <v>0.1</v>
      </c>
      <c r="G354" s="29">
        <v>0</v>
      </c>
      <c r="H354" s="35">
        <f t="shared" si="45"/>
        <v>39.021051224943811</v>
      </c>
      <c r="I354" s="32">
        <f t="shared" si="46"/>
        <v>1192.6657854388013</v>
      </c>
      <c r="J354" s="36">
        <f t="shared" si="47"/>
        <v>2824056.2676198659</v>
      </c>
      <c r="K354" s="36">
        <v>464132.06952843681</v>
      </c>
    </row>
    <row r="355" spans="1:11" x14ac:dyDescent="0.2">
      <c r="A355" s="2">
        <v>341</v>
      </c>
      <c r="B355" s="25">
        <f t="shared" si="41"/>
        <v>100.20721019389769</v>
      </c>
      <c r="C355" s="32">
        <f t="shared" si="42"/>
        <v>3097112.6284424029</v>
      </c>
      <c r="D355" s="32">
        <f t="shared" si="48"/>
        <v>3054.0773157468066</v>
      </c>
      <c r="E355" s="33">
        <f t="shared" si="43"/>
        <v>3.1622020021923179E-2</v>
      </c>
      <c r="F355" s="34">
        <f t="shared" si="44"/>
        <v>0.1</v>
      </c>
      <c r="G355" s="29">
        <v>0</v>
      </c>
      <c r="H355" s="35">
        <f t="shared" si="45"/>
        <v>38.697226939904574</v>
      </c>
      <c r="I355" s="32">
        <f t="shared" si="46"/>
        <v>1182.7682011058123</v>
      </c>
      <c r="J355" s="36">
        <f t="shared" si="47"/>
        <v>2825239.0358209717</v>
      </c>
      <c r="K355" s="36">
        <v>464637.90628372628</v>
      </c>
    </row>
    <row r="356" spans="1:11" x14ac:dyDescent="0.2">
      <c r="A356" s="2">
        <v>342</v>
      </c>
      <c r="B356" s="25">
        <f t="shared" si="41"/>
        <v>99.944232560714767</v>
      </c>
      <c r="C356" s="32">
        <f t="shared" si="42"/>
        <v>3100158.6795908613</v>
      </c>
      <c r="D356" s="32">
        <f t="shared" si="48"/>
        <v>3046.051148458384</v>
      </c>
      <c r="E356" s="33">
        <f t="shared" si="43"/>
        <v>3.1533456573635647E-2</v>
      </c>
      <c r="F356" s="34">
        <f t="shared" si="44"/>
        <v>0.1</v>
      </c>
      <c r="G356" s="29">
        <v>0</v>
      </c>
      <c r="H356" s="35">
        <f t="shared" si="45"/>
        <v>38.3760899778433</v>
      </c>
      <c r="I356" s="32">
        <f t="shared" si="46"/>
        <v>1172.9527539288044</v>
      </c>
      <c r="J356" s="36">
        <f t="shared" si="47"/>
        <v>2826411.9885749007</v>
      </c>
      <c r="K356" s="36">
        <v>465141.22016767366</v>
      </c>
    </row>
    <row r="357" spans="1:11" x14ac:dyDescent="0.2">
      <c r="A357" s="2">
        <v>343</v>
      </c>
      <c r="B357" s="25">
        <f t="shared" si="41"/>
        <v>99.682676644602111</v>
      </c>
      <c r="C357" s="32">
        <f t="shared" si="42"/>
        <v>3103196.7480239994</v>
      </c>
      <c r="D357" s="32">
        <f t="shared" si="48"/>
        <v>3038.0684331380762</v>
      </c>
      <c r="E357" s="33">
        <f t="shared" si="43"/>
        <v>3.1445387817565298E-2</v>
      </c>
      <c r="F357" s="34">
        <f t="shared" si="44"/>
        <v>0.1</v>
      </c>
      <c r="G357" s="29">
        <v>0</v>
      </c>
      <c r="H357" s="35">
        <f t="shared" si="45"/>
        <v>38.057618037453011</v>
      </c>
      <c r="I357" s="32">
        <f t="shared" si="46"/>
        <v>1163.2187622755303</v>
      </c>
      <c r="J357" s="36">
        <f t="shared" si="47"/>
        <v>2827575.2073371764</v>
      </c>
      <c r="K357" s="36">
        <v>465642.02376315225</v>
      </c>
    </row>
    <row r="358" spans="1:11" x14ac:dyDescent="0.2">
      <c r="A358" s="2">
        <v>344</v>
      </c>
      <c r="B358" s="25">
        <f t="shared" si="41"/>
        <v>99.422530826374128</v>
      </c>
      <c r="C358" s="32">
        <f t="shared" si="42"/>
        <v>3106226.876838177</v>
      </c>
      <c r="D358" s="32">
        <f t="shared" si="48"/>
        <v>3030.1288141775876</v>
      </c>
      <c r="E358" s="33">
        <f t="shared" si="43"/>
        <v>3.1357809620435856E-2</v>
      </c>
      <c r="F358" s="34">
        <f t="shared" si="44"/>
        <v>0.1</v>
      </c>
      <c r="G358" s="29">
        <v>0</v>
      </c>
      <c r="H358" s="35">
        <f t="shared" si="45"/>
        <v>37.741789002498756</v>
      </c>
      <c r="I358" s="32">
        <f t="shared" si="46"/>
        <v>1153.565550170418</v>
      </c>
      <c r="J358" s="36">
        <f t="shared" si="47"/>
        <v>2828728.7728873468</v>
      </c>
      <c r="K358" s="36">
        <v>466140.32959027798</v>
      </c>
    </row>
    <row r="359" spans="1:11" x14ac:dyDescent="0.2">
      <c r="A359" s="2">
        <v>345</v>
      </c>
      <c r="B359" s="25">
        <f t="shared" si="41"/>
        <v>99.16378361377005</v>
      </c>
      <c r="C359" s="32">
        <f t="shared" si="42"/>
        <v>3109249.1087780311</v>
      </c>
      <c r="D359" s="32">
        <f t="shared" si="48"/>
        <v>3022.2319398541003</v>
      </c>
      <c r="E359" s="33">
        <f t="shared" si="43"/>
        <v>3.1270717894851863E-2</v>
      </c>
      <c r="F359" s="34">
        <f t="shared" si="44"/>
        <v>0.1</v>
      </c>
      <c r="G359" s="29">
        <v>0</v>
      </c>
      <c r="H359" s="35">
        <f t="shared" si="45"/>
        <v>37.428580940281726</v>
      </c>
      <c r="I359" s="32">
        <f t="shared" si="46"/>
        <v>1143.9924472476994</v>
      </c>
      <c r="J359" s="36">
        <f t="shared" si="47"/>
        <v>2829872.7653345945</v>
      </c>
      <c r="K359" s="36">
        <v>466636.15010672255</v>
      </c>
    </row>
    <row r="360" spans="1:11" x14ac:dyDescent="0.2">
      <c r="A360" s="2">
        <v>346</v>
      </c>
      <c r="B360" s="25">
        <f t="shared" si="41"/>
        <v>98.906423639719819</v>
      </c>
      <c r="C360" s="32">
        <f t="shared" si="42"/>
        <v>3112263.4862403134</v>
      </c>
      <c r="D360" s="32">
        <f t="shared" si="48"/>
        <v>3014.3774622823112</v>
      </c>
      <c r="E360" s="33">
        <f t="shared" si="43"/>
        <v>3.1184108598743675E-2</v>
      </c>
      <c r="F360" s="34">
        <f t="shared" si="44"/>
        <v>0.1</v>
      </c>
      <c r="G360" s="29">
        <v>0</v>
      </c>
      <c r="H360" s="35">
        <f t="shared" si="45"/>
        <v>37.117972100116184</v>
      </c>
      <c r="I360" s="32">
        <f t="shared" si="46"/>
        <v>1134.4987887046448</v>
      </c>
      <c r="J360" s="36">
        <f t="shared" si="47"/>
        <v>2831007.2641232992</v>
      </c>
      <c r="K360" s="36">
        <v>467129.49770802463</v>
      </c>
    </row>
    <row r="361" spans="1:11" x14ac:dyDescent="0.2">
      <c r="A361" s="2">
        <v>347</v>
      </c>
      <c r="B361" s="25">
        <f t="shared" si="41"/>
        <v>98.650439660639023</v>
      </c>
      <c r="C361" s="32">
        <f t="shared" si="42"/>
        <v>3115270.0512776724</v>
      </c>
      <c r="D361" s="32">
        <f t="shared" si="48"/>
        <v>3006.5650373590179</v>
      </c>
      <c r="E361" s="33">
        <f t="shared" si="43"/>
        <v>3.1097977734666955E-2</v>
      </c>
      <c r="F361" s="34">
        <f t="shared" si="44"/>
        <v>0.1</v>
      </c>
      <c r="G361" s="29">
        <v>0</v>
      </c>
      <c r="H361" s="35">
        <f t="shared" si="45"/>
        <v>36.809940911818956</v>
      </c>
      <c r="I361" s="32">
        <f t="shared" si="46"/>
        <v>1125.0839152556259</v>
      </c>
      <c r="J361" s="36">
        <f t="shared" si="47"/>
        <v>2832132.3480385547</v>
      </c>
      <c r="K361" s="36">
        <v>467620.38472789997</v>
      </c>
    </row>
    <row r="362" spans="1:11" x14ac:dyDescent="0.2">
      <c r="A362" s="2">
        <v>348</v>
      </c>
      <c r="B362" s="25">
        <f t="shared" si="41"/>
        <v>98.395820554751353</v>
      </c>
      <c r="C362" s="32">
        <f t="shared" si="42"/>
        <v>3118268.845602389</v>
      </c>
      <c r="D362" s="32">
        <f t="shared" si="48"/>
        <v>2998.7943247165531</v>
      </c>
      <c r="E362" s="33">
        <f t="shared" si="43"/>
        <v>3.1012321349229086E-2</v>
      </c>
      <c r="F362" s="34">
        <f t="shared" si="44"/>
        <v>0.1</v>
      </c>
      <c r="G362" s="29">
        <v>0</v>
      </c>
      <c r="H362" s="35">
        <f t="shared" si="45"/>
        <v>36.5044659842115</v>
      </c>
      <c r="I362" s="32">
        <f t="shared" si="46"/>
        <v>1115.747173086233</v>
      </c>
      <c r="J362" s="36">
        <f t="shared" si="47"/>
        <v>2833248.0952116409</v>
      </c>
      <c r="K362" s="36">
        <v>468108.82343854965</v>
      </c>
    </row>
    <row r="363" spans="1:11" x14ac:dyDescent="0.2">
      <c r="A363" s="2">
        <v>349</v>
      </c>
      <c r="B363" s="25">
        <f t="shared" si="41"/>
        <v>98.142555320438277</v>
      </c>
      <c r="C363" s="32">
        <f t="shared" si="42"/>
        <v>3121259.9105900582</v>
      </c>
      <c r="D363" s="32">
        <f t="shared" si="48"/>
        <v>2991.0649876692332</v>
      </c>
      <c r="E363" s="33">
        <f t="shared" si="43"/>
        <v>3.0927135532495688E-2</v>
      </c>
      <c r="F363" s="34">
        <f t="shared" si="44"/>
        <v>0.1</v>
      </c>
      <c r="G363" s="29">
        <v>0</v>
      </c>
      <c r="H363" s="35">
        <f t="shared" si="45"/>
        <v>36.201526103634421</v>
      </c>
      <c r="I363" s="32">
        <f t="shared" si="46"/>
        <v>1106.4879138077781</v>
      </c>
      <c r="J363" s="36">
        <f t="shared" si="47"/>
        <v>2834354.5831254488</v>
      </c>
      <c r="K363" s="36">
        <v>468594.82605096686</v>
      </c>
    </row>
    <row r="364" spans="1:11" x14ac:dyDescent="0.2">
      <c r="A364" s="2">
        <v>350</v>
      </c>
      <c r="B364" s="25">
        <f t="shared" si="41"/>
        <v>97.890633074615891</v>
      </c>
      <c r="C364" s="32">
        <f t="shared" si="42"/>
        <v>3124243.2872832203</v>
      </c>
      <c r="D364" s="32">
        <f t="shared" si="48"/>
        <v>2983.3766931621358</v>
      </c>
      <c r="E364" s="33">
        <f t="shared" si="43"/>
        <v>3.0842416417349007E-2</v>
      </c>
      <c r="F364" s="34">
        <f t="shared" si="44"/>
        <v>0.1</v>
      </c>
      <c r="G364" s="29">
        <v>0</v>
      </c>
      <c r="H364" s="35">
        <f t="shared" si="45"/>
        <v>35.901100232474263</v>
      </c>
      <c r="I364" s="32">
        <f t="shared" si="46"/>
        <v>1097.3054944124769</v>
      </c>
      <c r="J364" s="36">
        <f t="shared" si="47"/>
        <v>2835451.8886198611</v>
      </c>
      <c r="K364" s="36">
        <v>469078.40471524221</v>
      </c>
    </row>
    <row r="365" spans="1:11" x14ac:dyDescent="0.2">
      <c r="A365" s="2">
        <v>351</v>
      </c>
      <c r="B365" s="25">
        <f t="shared" si="41"/>
        <v>97.640043051137965</v>
      </c>
      <c r="C365" s="32">
        <f t="shared" si="42"/>
        <v>3127219.0163949439</v>
      </c>
      <c r="D365" s="32">
        <f t="shared" si="48"/>
        <v>2975.7291117236018</v>
      </c>
      <c r="E365" s="33">
        <f t="shared" si="43"/>
        <v>3.0758160178919951E-2</v>
      </c>
      <c r="F365" s="34">
        <f t="shared" si="44"/>
        <v>0.1</v>
      </c>
      <c r="G365" s="29">
        <v>0</v>
      </c>
      <c r="H365" s="35">
        <f t="shared" si="45"/>
        <v>35.60316750770258</v>
      </c>
      <c r="I365" s="32">
        <f t="shared" si="46"/>
        <v>1088.1992772285753</v>
      </c>
      <c r="J365" s="36">
        <f t="shared" si="47"/>
        <v>2836540.0878970898</v>
      </c>
      <c r="K365" s="36">
        <v>469559.57152086752</v>
      </c>
    </row>
    <row r="366" spans="1:11" x14ac:dyDescent="0.2">
      <c r="A366" s="2">
        <v>352</v>
      </c>
      <c r="B366" s="25">
        <f t="shared" si="41"/>
        <v>97.390774599224443</v>
      </c>
      <c r="C366" s="32">
        <f t="shared" si="42"/>
        <v>3130187.1383123682</v>
      </c>
      <c r="D366" s="32">
        <f t="shared" si="48"/>
        <v>2968.1219174242578</v>
      </c>
      <c r="E366" s="33">
        <f t="shared" si="43"/>
        <v>3.0674363034053513E-2</v>
      </c>
      <c r="F366" s="34">
        <f t="shared" si="44"/>
        <v>0.1</v>
      </c>
      <c r="G366" s="29">
        <v>0</v>
      </c>
      <c r="H366" s="35">
        <f t="shared" si="45"/>
        <v>35.307707239427074</v>
      </c>
      <c r="I366" s="32">
        <f t="shared" si="46"/>
        <v>1079.1686298762827</v>
      </c>
      <c r="J366" s="36">
        <f t="shared" si="47"/>
        <v>2837619.2565269661</v>
      </c>
      <c r="K366" s="36">
        <v>470038.338497038</v>
      </c>
    </row>
    <row r="367" spans="1:11" x14ac:dyDescent="0.2">
      <c r="A367" s="2">
        <v>353</v>
      </c>
      <c r="B367" s="25">
        <f t="shared" si="41"/>
        <v>97.142817181915632</v>
      </c>
      <c r="C367" s="32">
        <f t="shared" si="42"/>
        <v>3133147.6931001712</v>
      </c>
      <c r="D367" s="32">
        <f t="shared" si="48"/>
        <v>2960.5547878029756</v>
      </c>
      <c r="E367" s="33">
        <f t="shared" si="43"/>
        <v>3.0591021240692733E-2</v>
      </c>
      <c r="F367" s="34">
        <f t="shared" si="44"/>
        <v>0.1</v>
      </c>
      <c r="G367" s="29">
        <v>0</v>
      </c>
      <c r="H367" s="35">
        <f t="shared" si="45"/>
        <v>35.014698909454829</v>
      </c>
      <c r="I367" s="32">
        <f t="shared" si="46"/>
        <v>1070.2129252236266</v>
      </c>
      <c r="J367" s="36">
        <f t="shared" si="47"/>
        <v>2838689.4694521897</v>
      </c>
      <c r="K367" s="36">
        <v>470514.71761295298</v>
      </c>
    </row>
    <row r="368" spans="1:11" x14ac:dyDescent="0.2">
      <c r="A368" s="2">
        <v>354</v>
      </c>
      <c r="B368" s="25">
        <f t="shared" si="41"/>
        <v>96.896160374551229</v>
      </c>
      <c r="C368" s="32">
        <f t="shared" si="42"/>
        <v>3136100.7205040501</v>
      </c>
      <c r="D368" s="32">
        <f t="shared" si="48"/>
        <v>2953.0274038789794</v>
      </c>
      <c r="E368" s="33">
        <f t="shared" si="43"/>
        <v>3.0508131097332299E-2</v>
      </c>
      <c r="F368" s="34">
        <f t="shared" si="44"/>
        <v>0.1</v>
      </c>
      <c r="G368" s="29">
        <v>0</v>
      </c>
      <c r="H368" s="35">
        <f t="shared" si="45"/>
        <v>34.724122169867393</v>
      </c>
      <c r="I368" s="32">
        <f t="shared" si="46"/>
        <v>1061.3315413431112</v>
      </c>
      <c r="J368" s="36">
        <f t="shared" si="47"/>
        <v>2839750.8009935329</v>
      </c>
      <c r="K368" s="36">
        <v>470988.72077811515</v>
      </c>
    </row>
    <row r="369" spans="1:11" x14ac:dyDescent="0.2">
      <c r="A369" s="2">
        <v>355</v>
      </c>
      <c r="B369" s="25">
        <f t="shared" si="41"/>
        <v>96.650793863273378</v>
      </c>
      <c r="C369" s="32">
        <f t="shared" si="42"/>
        <v>3139046.2599540651</v>
      </c>
      <c r="D369" s="32">
        <f t="shared" si="48"/>
        <v>2945.5394500149414</v>
      </c>
      <c r="E369" s="33">
        <f t="shared" si="43"/>
        <v>3.0425688942501472E-2</v>
      </c>
      <c r="F369" s="34">
        <f t="shared" si="44"/>
        <v>0.1</v>
      </c>
      <c r="G369" s="29">
        <v>0</v>
      </c>
      <c r="H369" s="35">
        <f t="shared" si="45"/>
        <v>34.435956841607741</v>
      </c>
      <c r="I369" s="32">
        <f t="shared" si="46"/>
        <v>1052.5238614683778</v>
      </c>
      <c r="J369" s="36">
        <f t="shared" si="47"/>
        <v>2840803.3248550012</v>
      </c>
      <c r="K369" s="36">
        <v>471460.35984262836</v>
      </c>
    </row>
    <row r="370" spans="1:11" x14ac:dyDescent="0.2">
      <c r="A370" s="2">
        <v>356</v>
      </c>
      <c r="B370" s="25">
        <f t="shared" si="41"/>
        <v>96.406707443554296</v>
      </c>
      <c r="C370" s="32">
        <f t="shared" si="42"/>
        <v>3141984.3505680338</v>
      </c>
      <c r="D370" s="32">
        <f t="shared" si="48"/>
        <v>2938.0906139686704</v>
      </c>
      <c r="E370" s="33">
        <f t="shared" si="43"/>
        <v>3.0343691154153619E-2</v>
      </c>
      <c r="F370" s="34">
        <f t="shared" si="44"/>
        <v>0.1</v>
      </c>
      <c r="G370" s="29">
        <v>0</v>
      </c>
      <c r="H370" s="35">
        <f t="shared" si="45"/>
        <v>34.150182913078943</v>
      </c>
      <c r="I370" s="32">
        <f t="shared" si="46"/>
        <v>1043.7892739514336</v>
      </c>
      <c r="J370" s="36">
        <f t="shared" si="47"/>
        <v>2841847.1141289524</v>
      </c>
      <c r="K370" s="36">
        <v>471929.64659749373</v>
      </c>
    </row>
    <row r="371" spans="1:11" x14ac:dyDescent="0.2">
      <c r="A371" s="2">
        <v>357</v>
      </c>
      <c r="B371" s="25">
        <f t="shared" si="41"/>
        <v>96.163891018746469</v>
      </c>
      <c r="C371" s="32">
        <f t="shared" si="42"/>
        <v>3144915.0311548128</v>
      </c>
      <c r="D371" s="32">
        <f t="shared" si="48"/>
        <v>2930.6805867790245</v>
      </c>
      <c r="E371" s="33">
        <f t="shared" si="43"/>
        <v>3.0262134149245508E-2</v>
      </c>
      <c r="F371" s="34">
        <f t="shared" si="44"/>
        <v>0.1</v>
      </c>
      <c r="G371" s="29">
        <v>0</v>
      </c>
      <c r="H371" s="35">
        <f t="shared" si="45"/>
        <v>33.86678053875444</v>
      </c>
      <c r="I371" s="32">
        <f t="shared" si="46"/>
        <v>1035.1271722202459</v>
      </c>
      <c r="J371" s="36">
        <f t="shared" si="47"/>
        <v>2842882.2413011724</v>
      </c>
      <c r="K371" s="36">
        <v>472396.59277490462</v>
      </c>
    </row>
    <row r="372" spans="1:11" x14ac:dyDescent="0.2">
      <c r="A372" s="2">
        <v>358</v>
      </c>
      <c r="B372" s="25">
        <f t="shared" si="41"/>
        <v>95.922334598656775</v>
      </c>
      <c r="C372" s="32">
        <f t="shared" si="42"/>
        <v>3147838.3402175629</v>
      </c>
      <c r="D372" s="32">
        <f t="shared" si="48"/>
        <v>2923.3090627500787</v>
      </c>
      <c r="E372" s="33">
        <f t="shared" si="43"/>
        <v>3.0181014383104172E-2</v>
      </c>
      <c r="F372" s="34">
        <f t="shared" si="44"/>
        <v>0.1</v>
      </c>
      <c r="G372" s="29">
        <v>0</v>
      </c>
      <c r="H372" s="35">
        <f t="shared" si="45"/>
        <v>33.585730037799905</v>
      </c>
      <c r="I372" s="32">
        <f t="shared" si="46"/>
        <v>1026.5369547364398</v>
      </c>
      <c r="J372" s="36">
        <f t="shared" si="47"/>
        <v>2843908.7782559087</v>
      </c>
      <c r="K372" s="36">
        <v>472861.2100485398</v>
      </c>
    </row>
    <row r="373" spans="1:11" x14ac:dyDescent="0.2">
      <c r="A373" s="2">
        <v>359</v>
      </c>
      <c r="B373" s="25">
        <f t="shared" si="41"/>
        <v>95.682028298142725</v>
      </c>
      <c r="C373" s="32">
        <f t="shared" si="42"/>
        <v>3150754.3159569744</v>
      </c>
      <c r="D373" s="32">
        <f t="shared" si="48"/>
        <v>2915.9757394115441</v>
      </c>
      <c r="E373" s="33">
        <f t="shared" si="43"/>
        <v>3.0100328348978286E-2</v>
      </c>
      <c r="F373" s="34">
        <f t="shared" si="44"/>
        <v>0.1</v>
      </c>
      <c r="G373" s="29">
        <v>0</v>
      </c>
      <c r="H373" s="35">
        <f t="shared" si="45"/>
        <v>33.307011892706491</v>
      </c>
      <c r="I373" s="32">
        <f t="shared" si="46"/>
        <v>1018.0180249536953</v>
      </c>
      <c r="J373" s="36">
        <f t="shared" si="47"/>
        <v>2844926.7962808623</v>
      </c>
      <c r="K373" s="36">
        <v>473323.51003385527</v>
      </c>
    </row>
    <row r="374" spans="1:11" x14ac:dyDescent="0.2">
      <c r="A374" s="2">
        <v>360</v>
      </c>
      <c r="B374" s="25">
        <f t="shared" si="41"/>
        <v>95.442962335730954</v>
      </c>
      <c r="C374" s="32">
        <f t="shared" si="42"/>
        <v>3153662.9962744405</v>
      </c>
      <c r="D374" s="32">
        <f t="shared" si="48"/>
        <v>2908.6803174661472</v>
      </c>
      <c r="E374" s="33">
        <f t="shared" si="43"/>
        <v>3.0020072577521349E-2</v>
      </c>
      <c r="F374" s="34">
        <f t="shared" si="44"/>
        <v>0.1</v>
      </c>
      <c r="G374" s="29">
        <v>0</v>
      </c>
      <c r="H374" s="35">
        <f t="shared" si="45"/>
        <v>33.030606747935444</v>
      </c>
      <c r="I374" s="32">
        <f t="shared" si="46"/>
        <v>1009.5697912762498</v>
      </c>
      <c r="J374" s="36">
        <f t="shared" si="47"/>
        <v>2845936.3660721388</v>
      </c>
      <c r="K374" s="36">
        <v>473783.50428837474</v>
      </c>
    </row>
    <row r="375" spans="1:11" x14ac:dyDescent="0.2">
      <c r="A375" s="2">
        <v>361</v>
      </c>
      <c r="B375" s="25">
        <f t="shared" si="41"/>
        <v>95.205127032257636</v>
      </c>
      <c r="C375" s="32">
        <f t="shared" si="42"/>
        <v>3156564.4187751897</v>
      </c>
      <c r="D375" s="32">
        <f t="shared" si="48"/>
        <v>2901.4225007491186</v>
      </c>
      <c r="E375" s="33">
        <f t="shared" si="43"/>
        <v>2.9940243636280374E-2</v>
      </c>
      <c r="F375" s="34">
        <f t="shared" si="44"/>
        <v>0.1</v>
      </c>
      <c r="G375" s="29">
        <v>0</v>
      </c>
      <c r="H375" s="35">
        <f t="shared" si="45"/>
        <v>32.756495408573961</v>
      </c>
      <c r="I375" s="32">
        <f t="shared" si="46"/>
        <v>1001.1916670178147</v>
      </c>
      <c r="J375" s="36">
        <f t="shared" si="47"/>
        <v>2846937.5577391568</v>
      </c>
      <c r="K375" s="36">
        <v>474241.20431197854</v>
      </c>
    </row>
    <row r="376" spans="1:11" x14ac:dyDescent="0.2">
      <c r="A376" s="2">
        <v>362</v>
      </c>
      <c r="B376" s="25">
        <f t="shared" si="41"/>
        <v>94.968512809530168</v>
      </c>
      <c r="C376" s="32">
        <f t="shared" si="42"/>
        <v>3159458.6207713764</v>
      </c>
      <c r="D376" s="32">
        <f t="shared" si="48"/>
        <v>2894.2019961867481</v>
      </c>
      <c r="E376" s="33">
        <f t="shared" si="43"/>
        <v>2.9860838129221912E-2</v>
      </c>
      <c r="F376" s="34">
        <f t="shared" si="44"/>
        <v>0.1</v>
      </c>
      <c r="G376" s="29">
        <v>0</v>
      </c>
      <c r="H376" s="35">
        <f t="shared" si="45"/>
        <v>32.484658839002201</v>
      </c>
      <c r="I376" s="32">
        <f t="shared" si="46"/>
        <v>992.88307036085644</v>
      </c>
      <c r="J376" s="36">
        <f t="shared" si="47"/>
        <v>2847930.4408095176</v>
      </c>
      <c r="K376" s="36">
        <v>474696.62154719111</v>
      </c>
    </row>
    <row r="377" spans="1:11" x14ac:dyDescent="0.2">
      <c r="A377" s="2">
        <v>363</v>
      </c>
      <c r="B377" s="25">
        <f t="shared" si="41"/>
        <v>94.733110189009864</v>
      </c>
      <c r="C377" s="32">
        <f t="shared" si="42"/>
        <v>3162345.6392851486</v>
      </c>
      <c r="D377" s="32">
        <f t="shared" si="48"/>
        <v>2887.018513772171</v>
      </c>
      <c r="E377" s="33">
        <f t="shared" si="43"/>
        <v>2.978185269624755E-2</v>
      </c>
      <c r="F377" s="34">
        <f t="shared" si="44"/>
        <v>0.1</v>
      </c>
      <c r="G377" s="29">
        <v>0</v>
      </c>
      <c r="H377" s="35">
        <f t="shared" si="45"/>
        <v>32.21507816157137</v>
      </c>
      <c r="I377" s="32">
        <f t="shared" si="46"/>
        <v>984.64342431610987</v>
      </c>
      <c r="J377" s="36">
        <f t="shared" si="47"/>
        <v>2848915.0842338339</v>
      </c>
      <c r="K377" s="36">
        <v>475149.76737946708</v>
      </c>
    </row>
    <row r="378" spans="1:11" x14ac:dyDescent="0.2">
      <c r="A378" s="2">
        <v>364</v>
      </c>
      <c r="B378" s="25">
        <f t="shared" si="41"/>
        <v>94.498909790515413</v>
      </c>
      <c r="C378" s="32">
        <f t="shared" si="42"/>
        <v>3165225.5110516469</v>
      </c>
      <c r="D378" s="32">
        <f t="shared" si="48"/>
        <v>2879.8717664983124</v>
      </c>
      <c r="E378" s="33">
        <f t="shared" si="43"/>
        <v>2.9703284012700018E-2</v>
      </c>
      <c r="F378" s="34">
        <f t="shared" si="44"/>
        <v>0.1</v>
      </c>
      <c r="G378" s="29">
        <v>0</v>
      </c>
      <c r="H378" s="35">
        <f t="shared" si="45"/>
        <v>31.947734655292752</v>
      </c>
      <c r="I378" s="32">
        <f t="shared" si="46"/>
        <v>976.47215668265073</v>
      </c>
      <c r="J378" s="36">
        <f t="shared" si="47"/>
        <v>2849891.5563905165</v>
      </c>
      <c r="K378" s="36">
        <v>475600.65313747583</v>
      </c>
    </row>
    <row r="379" spans="1:11" x14ac:dyDescent="0.2">
      <c r="A379" s="2">
        <v>365</v>
      </c>
      <c r="B379" s="25">
        <f t="shared" si="41"/>
        <v>94.265902330946361</v>
      </c>
      <c r="C379" s="32">
        <f t="shared" si="42"/>
        <v>3168098.2725219731</v>
      </c>
      <c r="D379" s="32">
        <f t="shared" si="48"/>
        <v>2872.7614703262225</v>
      </c>
      <c r="E379" s="33">
        <f t="shared" si="43"/>
        <v>2.962512878892283E-2</v>
      </c>
      <c r="F379" s="34">
        <f t="shared" si="44"/>
        <v>0.1</v>
      </c>
      <c r="G379" s="29">
        <v>0</v>
      </c>
      <c r="H379" s="35">
        <f t="shared" si="45"/>
        <v>31.682609754537637</v>
      </c>
      <c r="I379" s="32">
        <f t="shared" si="46"/>
        <v>968.36870000805777</v>
      </c>
      <c r="J379" s="36">
        <f t="shared" si="47"/>
        <v>2850859.9250905244</v>
      </c>
      <c r="K379" s="36">
        <v>476049.29009338474</v>
      </c>
    </row>
    <row r="380" spans="1:11" x14ac:dyDescent="0.2">
      <c r="A380" s="2">
        <v>366</v>
      </c>
      <c r="B380" s="25">
        <f t="shared" si="41"/>
        <v>94.03407862302636</v>
      </c>
      <c r="C380" s="32">
        <f t="shared" si="42"/>
        <v>3170963.959866154</v>
      </c>
      <c r="D380" s="32">
        <f t="shared" si="48"/>
        <v>2865.6873441808857</v>
      </c>
      <c r="E380" s="33">
        <f t="shared" si="43"/>
        <v>2.9547383769817234E-2</v>
      </c>
      <c r="F380" s="34">
        <f t="shared" si="44"/>
        <v>0.1</v>
      </c>
      <c r="G380" s="29">
        <v>0</v>
      </c>
      <c r="H380" s="35">
        <f t="shared" si="45"/>
        <v>31.419685047748036</v>
      </c>
      <c r="I380" s="32">
        <f t="shared" si="46"/>
        <v>960.33249154901762</v>
      </c>
      <c r="J380" s="36">
        <f t="shared" si="47"/>
        <v>2851820.2575820736</v>
      </c>
      <c r="K380" s="36">
        <v>476495.68946314114</v>
      </c>
    </row>
    <row r="381" spans="1:11" x14ac:dyDescent="0.2">
      <c r="A381" s="2">
        <v>367</v>
      </c>
      <c r="B381" s="25">
        <f t="shared" si="41"/>
        <v>93.803429574066428</v>
      </c>
      <c r="C381" s="32">
        <f t="shared" si="42"/>
        <v>3173822.6089760172</v>
      </c>
      <c r="D381" s="32">
        <f t="shared" si="48"/>
        <v>2858.6491098632105</v>
      </c>
      <c r="E381" s="33">
        <f t="shared" si="43"/>
        <v>2.9470045734323158E-2</v>
      </c>
      <c r="F381" s="34">
        <f t="shared" si="44"/>
        <v>0.1</v>
      </c>
      <c r="G381" s="29">
        <v>0</v>
      </c>
      <c r="H381" s="35">
        <f t="shared" si="45"/>
        <v>31.15894227615809</v>
      </c>
      <c r="I381" s="32">
        <f t="shared" si="46"/>
        <v>952.36297323227848</v>
      </c>
      <c r="J381" s="36">
        <f t="shared" si="47"/>
        <v>2852772.6205553059</v>
      </c>
      <c r="K381" s="36">
        <v>476939.86240675254</v>
      </c>
    </row>
    <row r="382" spans="1:11" x14ac:dyDescent="0.2">
      <c r="A382" s="2">
        <v>368</v>
      </c>
      <c r="B382" s="25">
        <f t="shared" si="41"/>
        <v>93.573946184747015</v>
      </c>
      <c r="C382" s="32">
        <f t="shared" si="42"/>
        <v>3176674.2554680374</v>
      </c>
      <c r="D382" s="32">
        <f t="shared" si="48"/>
        <v>2851.646492020227</v>
      </c>
      <c r="E382" s="33">
        <f t="shared" si="43"/>
        <v>2.9393111495018991E-2</v>
      </c>
      <c r="F382" s="34">
        <f t="shared" si="44"/>
        <v>0.1</v>
      </c>
      <c r="G382" s="29">
        <v>0</v>
      </c>
      <c r="H382" s="35">
        <f t="shared" si="45"/>
        <v>30.900363332526098</v>
      </c>
      <c r="I382" s="32">
        <f t="shared" si="46"/>
        <v>944.45959161585108</v>
      </c>
      <c r="J382" s="36">
        <f t="shared" si="47"/>
        <v>2853717.0801469218</v>
      </c>
      <c r="K382" s="36">
        <v>477381.82002856559</v>
      </c>
    </row>
    <row r="383" spans="1:11" x14ac:dyDescent="0.2">
      <c r="A383" s="2">
        <v>369</v>
      </c>
      <c r="B383" s="25">
        <f t="shared" si="41"/>
        <v>93.34561954791856</v>
      </c>
      <c r="C383" s="32">
        <f t="shared" si="42"/>
        <v>3179518.9346861974</v>
      </c>
      <c r="D383" s="32">
        <f t="shared" si="48"/>
        <v>2844.6792181599885</v>
      </c>
      <c r="E383" s="33">
        <f t="shared" si="43"/>
        <v>2.9316577897724135E-2</v>
      </c>
      <c r="F383" s="34">
        <f t="shared" si="44"/>
        <v>0.1</v>
      </c>
      <c r="G383" s="29">
        <v>0</v>
      </c>
      <c r="H383" s="35">
        <f t="shared" si="45"/>
        <v>30.643930259877056</v>
      </c>
      <c r="I383" s="32">
        <f t="shared" si="46"/>
        <v>936.62179785062517</v>
      </c>
      <c r="J383" s="36">
        <f t="shared" si="47"/>
        <v>2854653.7019447726</v>
      </c>
      <c r="K383" s="36">
        <v>477821.57337754389</v>
      </c>
    </row>
    <row r="384" spans="1:11" x14ac:dyDescent="0.2">
      <c r="A384" s="2">
        <v>370</v>
      </c>
      <c r="B384" s="25">
        <f t="shared" si="41"/>
        <v>93.118440847421226</v>
      </c>
      <c r="C384" s="32">
        <f t="shared" si="42"/>
        <v>3182356.6817047549</v>
      </c>
      <c r="D384" s="32">
        <f t="shared" si="48"/>
        <v>2837.7470185575075</v>
      </c>
      <c r="E384" s="33">
        <f t="shared" si="43"/>
        <v>2.9240441820980023E-2</v>
      </c>
      <c r="F384" s="34">
        <f t="shared" si="44"/>
        <v>0.1</v>
      </c>
      <c r="G384" s="29">
        <v>0</v>
      </c>
      <c r="H384" s="35">
        <f t="shared" si="45"/>
        <v>30.389625250255644</v>
      </c>
      <c r="I384" s="32">
        <f t="shared" si="46"/>
        <v>928.84904764220607</v>
      </c>
      <c r="J384" s="36">
        <f t="shared" si="47"/>
        <v>2855582.5509924148</v>
      </c>
      <c r="K384" s="36">
        <v>478259.13344754407</v>
      </c>
    </row>
    <row r="385" spans="1:11" x14ac:dyDescent="0.2">
      <c r="A385" s="2">
        <v>371</v>
      </c>
      <c r="B385" s="25">
        <f t="shared" si="41"/>
        <v>92.892401356922306</v>
      </c>
      <c r="C385" s="32">
        <f t="shared" si="42"/>
        <v>3185187.5313309906</v>
      </c>
      <c r="D385" s="32">
        <f t="shared" si="48"/>
        <v>2830.8496262356639</v>
      </c>
      <c r="E385" s="33">
        <f t="shared" si="43"/>
        <v>2.916470017568077E-2</v>
      </c>
      <c r="F385" s="34">
        <f t="shared" si="44"/>
        <v>0.1</v>
      </c>
      <c r="G385" s="29">
        <v>0</v>
      </c>
      <c r="H385" s="35">
        <f t="shared" si="45"/>
        <v>30.137430643489548</v>
      </c>
      <c r="I385" s="32">
        <f t="shared" si="46"/>
        <v>921.1408012131667</v>
      </c>
      <c r="J385" s="36">
        <f t="shared" si="47"/>
        <v>2856503.691793628</v>
      </c>
      <c r="K385" s="36">
        <v>478694.5111775907</v>
      </c>
    </row>
    <row r="386" spans="1:11" x14ac:dyDescent="0.2">
      <c r="A386" s="2">
        <v>372</v>
      </c>
      <c r="B386" s="25">
        <f t="shared" si="41"/>
        <v>92.667492438771347</v>
      </c>
      <c r="C386" s="32">
        <f t="shared" si="42"/>
        <v>3188011.5181079251</v>
      </c>
      <c r="D386" s="32">
        <f t="shared" si="48"/>
        <v>2823.986776934471</v>
      </c>
      <c r="E386" s="33">
        <f t="shared" si="43"/>
        <v>2.9089349904673177E-2</v>
      </c>
      <c r="F386" s="34">
        <f t="shared" si="44"/>
        <v>0.1</v>
      </c>
      <c r="G386" s="29">
        <v>0</v>
      </c>
      <c r="H386" s="35">
        <f t="shared" si="45"/>
        <v>29.887328925963057</v>
      </c>
      <c r="I386" s="32">
        <f t="shared" si="46"/>
        <v>913.49652326550677</v>
      </c>
      <c r="J386" s="36">
        <f t="shared" si="47"/>
        <v>2857417.1883168938</v>
      </c>
      <c r="K386" s="36">
        <v>479127.71745214966</v>
      </c>
    </row>
    <row r="387" spans="1:11" x14ac:dyDescent="0.2">
      <c r="A387" s="2">
        <v>373</v>
      </c>
      <c r="B387" s="25">
        <f t="shared" si="41"/>
        <v>92.443705542873388</v>
      </c>
      <c r="C387" s="32">
        <f t="shared" si="42"/>
        <v>3190828.6763170226</v>
      </c>
      <c r="D387" s="32">
        <f t="shared" si="48"/>
        <v>2817.1582090975717</v>
      </c>
      <c r="E387" s="33">
        <f t="shared" si="43"/>
        <v>2.9014387982260553E-2</v>
      </c>
      <c r="F387" s="34">
        <f t="shared" si="44"/>
        <v>0.1</v>
      </c>
      <c r="G387" s="29">
        <v>0</v>
      </c>
      <c r="H387" s="35">
        <f t="shared" si="45"/>
        <v>29.639302729400832</v>
      </c>
      <c r="I387" s="32">
        <f t="shared" si="46"/>
        <v>905.91568294352851</v>
      </c>
      <c r="J387" s="36">
        <f t="shared" si="47"/>
        <v>2858323.1039998373</v>
      </c>
      <c r="K387" s="36">
        <v>479558.7631014004</v>
      </c>
    </row>
    <row r="388" spans="1:11" x14ac:dyDescent="0.2">
      <c r="A388" s="2">
        <v>374</v>
      </c>
      <c r="B388" s="25">
        <f t="shared" si="41"/>
        <v>92.221032205578538</v>
      </c>
      <c r="C388" s="32">
        <f t="shared" si="42"/>
        <v>3193639.0399808008</v>
      </c>
      <c r="D388" s="32">
        <f t="shared" si="48"/>
        <v>2810.3636637781747</v>
      </c>
      <c r="E388" s="33">
        <f t="shared" si="43"/>
        <v>2.8939811413909656E-2</v>
      </c>
      <c r="F388" s="34">
        <f t="shared" si="44"/>
        <v>0.1</v>
      </c>
      <c r="G388" s="29">
        <v>0</v>
      </c>
      <c r="H388" s="35">
        <f t="shared" si="45"/>
        <v>29.393334829661768</v>
      </c>
      <c r="I388" s="32">
        <f t="shared" si="46"/>
        <v>898.39775379693117</v>
      </c>
      <c r="J388" s="36">
        <f t="shared" si="47"/>
        <v>2859221.5017536343</v>
      </c>
      <c r="K388" s="36">
        <v>479987.65890150663</v>
      </c>
    </row>
    <row r="389" spans="1:11" x14ac:dyDescent="0.2">
      <c r="A389" s="2">
        <v>375</v>
      </c>
      <c r="B389" s="25">
        <f t="shared" si="41"/>
        <v>91.999464048589161</v>
      </c>
      <c r="C389" s="32">
        <f t="shared" si="42"/>
        <v>3196442.6428654827</v>
      </c>
      <c r="D389" s="32">
        <f t="shared" si="48"/>
        <v>2803.6028846818954</v>
      </c>
      <c r="E389" s="33">
        <f t="shared" si="43"/>
        <v>2.8865617235758589E-2</v>
      </c>
      <c r="F389" s="34">
        <f t="shared" si="44"/>
        <v>0.1</v>
      </c>
      <c r="G389" s="29">
        <v>0</v>
      </c>
      <c r="H389" s="35">
        <f t="shared" si="45"/>
        <v>29.149408145542871</v>
      </c>
      <c r="I389" s="32">
        <f t="shared" si="46"/>
        <v>890.94221374427036</v>
      </c>
      <c r="J389" s="36">
        <f t="shared" si="47"/>
        <v>2860112.4439673787</v>
      </c>
      <c r="K389" s="36">
        <v>480414.41557488561</v>
      </c>
    </row>
    <row r="390" spans="1:11" x14ac:dyDescent="0.2">
      <c r="A390" s="2">
        <v>376</v>
      </c>
      <c r="B390" s="25">
        <f t="shared" si="41"/>
        <v>91.778992777883062</v>
      </c>
      <c r="C390" s="32">
        <f t="shared" si="42"/>
        <v>3199239.5184835563</v>
      </c>
      <c r="D390" s="32">
        <f t="shared" si="48"/>
        <v>2796.8756180736236</v>
      </c>
      <c r="E390" s="33">
        <f t="shared" si="43"/>
        <v>2.8791802514294439E-2</v>
      </c>
      <c r="F390" s="34">
        <f t="shared" si="44"/>
        <v>0.1</v>
      </c>
      <c r="G390" s="29">
        <v>0</v>
      </c>
      <c r="H390" s="35">
        <f t="shared" si="45"/>
        <v>28.907505737593045</v>
      </c>
      <c r="I390" s="32">
        <f t="shared" si="46"/>
        <v>883.54854503674107</v>
      </c>
      <c r="J390" s="36">
        <f t="shared" si="47"/>
        <v>2860995.9925124156</v>
      </c>
      <c r="K390" s="36">
        <v>480839.04379047645</v>
      </c>
    </row>
    <row r="391" spans="1:11" x14ac:dyDescent="0.2">
      <c r="A391" s="2">
        <v>377</v>
      </c>
      <c r="B391" s="25">
        <f t="shared" si="41"/>
        <v>91.559610182653529</v>
      </c>
      <c r="C391" s="32">
        <f t="shared" si="42"/>
        <v>3202029.7000963278</v>
      </c>
      <c r="D391" s="32">
        <f t="shared" si="48"/>
        <v>2790.1816127714701</v>
      </c>
      <c r="E391" s="33">
        <f t="shared" si="43"/>
        <v>2.8718364345898639E-2</v>
      </c>
      <c r="F391" s="34">
        <f t="shared" si="44"/>
        <v>0.1</v>
      </c>
      <c r="G391" s="29">
        <v>0</v>
      </c>
      <c r="H391" s="35">
        <f t="shared" si="45"/>
        <v>28.667610806936747</v>
      </c>
      <c r="I391" s="32">
        <f t="shared" si="46"/>
        <v>876.21623422212951</v>
      </c>
      <c r="J391" s="36">
        <f t="shared" si="47"/>
        <v>2861872.2087466377</v>
      </c>
      <c r="K391" s="36">
        <v>481261.55416400667</v>
      </c>
    </row>
    <row r="392" spans="1:11" x14ac:dyDescent="0.2">
      <c r="A392" s="2">
        <v>378</v>
      </c>
      <c r="B392" s="25">
        <f t="shared" si="41"/>
        <v>91.341308134264864</v>
      </c>
      <c r="C392" s="32">
        <f t="shared" si="42"/>
        <v>3204813.2207164452</v>
      </c>
      <c r="D392" s="32">
        <f t="shared" si="48"/>
        <v>2783.5206201174296</v>
      </c>
      <c r="E392" s="33">
        <f t="shared" si="43"/>
        <v>2.8645299856530006E-2</v>
      </c>
      <c r="F392" s="34">
        <f t="shared" si="44"/>
        <v>0.1</v>
      </c>
      <c r="G392" s="29">
        <v>0</v>
      </c>
      <c r="H392" s="35">
        <f t="shared" si="45"/>
        <v>28.429706694107381</v>
      </c>
      <c r="I392" s="32">
        <f t="shared" si="46"/>
        <v>868.94477210925834</v>
      </c>
      <c r="J392" s="36">
        <f t="shared" si="47"/>
        <v>2862741.1535187471</v>
      </c>
      <c r="K392" s="36">
        <v>481681.95725825761</v>
      </c>
    </row>
    <row r="393" spans="1:11" x14ac:dyDescent="0.2">
      <c r="A393" s="2">
        <v>379</v>
      </c>
      <c r="B393" s="25">
        <f t="shared" si="41"/>
        <v>91.124078585223913</v>
      </c>
      <c r="C393" s="32">
        <f t="shared" si="42"/>
        <v>3207590.1131103733</v>
      </c>
      <c r="D393" s="32">
        <f t="shared" si="48"/>
        <v>2776.8923939280212</v>
      </c>
      <c r="E393" s="33">
        <f t="shared" si="43"/>
        <v>2.8572606201310274E-2</v>
      </c>
      <c r="F393" s="34">
        <f t="shared" si="44"/>
        <v>0.1</v>
      </c>
      <c r="G393" s="29">
        <v>0</v>
      </c>
      <c r="H393" s="35">
        <f t="shared" si="45"/>
        <v>28.193776877890393</v>
      </c>
      <c r="I393" s="32">
        <f t="shared" si="46"/>
        <v>861.73365373254808</v>
      </c>
      <c r="J393" s="36">
        <f t="shared" si="47"/>
        <v>2863602.8871724796</v>
      </c>
      <c r="K393" s="36">
        <v>482100.26358332852</v>
      </c>
    </row>
    <row r="394" spans="1:11" x14ac:dyDescent="0.2">
      <c r="A394" s="2">
        <v>380</v>
      </c>
      <c r="B394" s="25">
        <f t="shared" si="41"/>
        <v>90.907913568167046</v>
      </c>
      <c r="C394" s="32">
        <f t="shared" si="42"/>
        <v>3210360.4098008596</v>
      </c>
      <c r="D394" s="32">
        <f t="shared" si="48"/>
        <v>2770.2966904863715</v>
      </c>
      <c r="E394" s="33">
        <f t="shared" si="43"/>
        <v>2.8500280564157744E-2</v>
      </c>
      <c r="F394" s="34">
        <f t="shared" si="44"/>
        <v>0.1</v>
      </c>
      <c r="G394" s="29">
        <v>0</v>
      </c>
      <c r="H394" s="35">
        <f t="shared" si="45"/>
        <v>27.959804974175956</v>
      </c>
      <c r="I394" s="32">
        <f t="shared" si="46"/>
        <v>854.58237831698113</v>
      </c>
      <c r="J394" s="36">
        <f t="shared" si="47"/>
        <v>2864457.4695507968</v>
      </c>
      <c r="K394" s="36">
        <v>482516.48359689931</v>
      </c>
    </row>
    <row r="395" spans="1:11" x14ac:dyDescent="0.2">
      <c r="A395" s="2">
        <v>381</v>
      </c>
      <c r="B395" s="25">
        <f t="shared" si="41"/>
        <v>90.692805194862089</v>
      </c>
      <c r="C395" s="32">
        <f t="shared" si="42"/>
        <v>3213124.1430693418</v>
      </c>
      <c r="D395" s="32">
        <f t="shared" si="48"/>
        <v>2763.7332684821449</v>
      </c>
      <c r="E395" s="33">
        <f t="shared" si="43"/>
        <v>2.8428320157451722E-2</v>
      </c>
      <c r="F395" s="34">
        <f t="shared" si="44"/>
        <v>0.1</v>
      </c>
      <c r="G395" s="29">
        <v>0</v>
      </c>
      <c r="H395" s="35">
        <f t="shared" si="45"/>
        <v>27.727774734821171</v>
      </c>
      <c r="I395" s="32">
        <f t="shared" si="46"/>
        <v>847.49044924335158</v>
      </c>
      <c r="J395" s="36">
        <f t="shared" si="47"/>
        <v>2865304.96000004</v>
      </c>
      <c r="K395" s="36">
        <v>482930.62770449201</v>
      </c>
    </row>
    <row r="396" spans="1:11" x14ac:dyDescent="0.2">
      <c r="A396" s="2">
        <v>382</v>
      </c>
      <c r="B396" s="25">
        <f t="shared" si="41"/>
        <v>90.478745655225353</v>
      </c>
      <c r="C396" s="32">
        <f t="shared" si="42"/>
        <v>3215881.3449583617</v>
      </c>
      <c r="D396" s="32">
        <f t="shared" si="48"/>
        <v>2757.2018890199251</v>
      </c>
      <c r="E396" s="33">
        <f t="shared" si="43"/>
        <v>2.8356722221648832E-2</v>
      </c>
      <c r="F396" s="34">
        <f t="shared" si="44"/>
        <v>0.1</v>
      </c>
      <c r="G396" s="29">
        <v>0</v>
      </c>
      <c r="H396" s="35">
        <f t="shared" si="45"/>
        <v>27.497670046521723</v>
      </c>
      <c r="I396" s="32">
        <f t="shared" si="46"/>
        <v>840.45737401373538</v>
      </c>
      <c r="J396" s="36">
        <f t="shared" si="47"/>
        <v>2866145.417374054</v>
      </c>
      <c r="K396" s="36">
        <v>483342.70625973085</v>
      </c>
    </row>
    <row r="397" spans="1:11" x14ac:dyDescent="0.2">
      <c r="A397" s="2">
        <v>383</v>
      </c>
      <c r="B397" s="25">
        <f t="shared" si="41"/>
        <v>90.265727216353483</v>
      </c>
      <c r="C397" s="32">
        <f t="shared" si="42"/>
        <v>3218632.0472739143</v>
      </c>
      <c r="D397" s="32">
        <f t="shared" si="48"/>
        <v>2750.7023155526258</v>
      </c>
      <c r="E397" s="33">
        <f t="shared" si="43"/>
        <v>2.8285484024906125E-2</v>
      </c>
      <c r="F397" s="34">
        <f t="shared" si="44"/>
        <v>0.1</v>
      </c>
      <c r="G397" s="29">
        <v>0</v>
      </c>
      <c r="H397" s="35">
        <f t="shared" si="45"/>
        <v>27.269474929692894</v>
      </c>
      <c r="I397" s="32">
        <f t="shared" si="46"/>
        <v>833.48266421729704</v>
      </c>
      <c r="J397" s="36">
        <f t="shared" si="47"/>
        <v>2866978.9000382712</v>
      </c>
      <c r="K397" s="36">
        <v>483752.72956460121</v>
      </c>
    </row>
    <row r="398" spans="1:11" x14ac:dyDescent="0.2">
      <c r="A398" s="2">
        <v>384</v>
      </c>
      <c r="B398" s="25">
        <f t="shared" si="41"/>
        <v>90.053742221569109</v>
      </c>
      <c r="C398" s="32">
        <f t="shared" si="42"/>
        <v>3221376.2815877837</v>
      </c>
      <c r="D398" s="32">
        <f t="shared" si="48"/>
        <v>2744.2343138693832</v>
      </c>
      <c r="E398" s="33">
        <f t="shared" si="43"/>
        <v>2.8214602862815026E-2</v>
      </c>
      <c r="F398" s="34">
        <f t="shared" si="44"/>
        <v>0.1</v>
      </c>
      <c r="G398" s="29">
        <v>0</v>
      </c>
      <c r="H398" s="35">
        <f t="shared" si="45"/>
        <v>27.043173537359863</v>
      </c>
      <c r="I398" s="32">
        <f t="shared" si="46"/>
        <v>826.56583549639663</v>
      </c>
      <c r="J398" s="36">
        <f t="shared" si="47"/>
        <v>2867805.4658737676</v>
      </c>
      <c r="K398" s="36">
        <v>484160.70786970702</v>
      </c>
    </row>
    <row r="399" spans="1:11" x14ac:dyDescent="0.2">
      <c r="A399" s="2">
        <v>385</v>
      </c>
      <c r="B399" s="25">
        <f t="shared" si="41"/>
        <v>89.842783089481244</v>
      </c>
      <c r="C399" s="32">
        <f t="shared" si="42"/>
        <v>3224114.0792398551</v>
      </c>
      <c r="D399" s="32">
        <f t="shared" si="48"/>
        <v>2737.7976520713419</v>
      </c>
      <c r="E399" s="33">
        <f t="shared" si="43"/>
        <v>2.8144076057976357E-2</v>
      </c>
      <c r="F399" s="34">
        <f t="shared" si="44"/>
        <v>0.1</v>
      </c>
      <c r="G399" s="29">
        <v>0</v>
      </c>
      <c r="H399" s="35">
        <f t="shared" si="45"/>
        <v>26.81875015405722</v>
      </c>
      <c r="I399" s="32">
        <f t="shared" si="46"/>
        <v>819.70640751290273</v>
      </c>
      <c r="J399" s="36">
        <f t="shared" si="47"/>
        <v>2868625.1722812806</v>
      </c>
      <c r="K399" s="36">
        <v>484566.6513745272</v>
      </c>
    </row>
    <row r="400" spans="1:11" x14ac:dyDescent="0.2">
      <c r="A400" s="2">
        <v>386</v>
      </c>
      <c r="B400" s="25">
        <f t="shared" ref="B400:B463" si="49">$C$4*(1+($C$6*($C$5/12)*A400))^(-1/$C$6)</f>
        <v>89.632842313059456</v>
      </c>
      <c r="C400" s="32">
        <f t="shared" ref="C400:C463" si="50">(($C$4^$C$6)/((1-$C$6)*($C$5/12)))*(($C$4^(1-$C$6))-(B400^(1-$C$6)))*30.4375</f>
        <v>3226845.4713403988</v>
      </c>
      <c r="D400" s="32">
        <f t="shared" si="48"/>
        <v>2731.3921005437151</v>
      </c>
      <c r="E400" s="33">
        <f t="shared" ref="E400:E463" si="51">-LN(B400/B399)*12</f>
        <v>2.8073900959679626E-2</v>
      </c>
      <c r="F400" s="34">
        <f t="shared" ref="F400:F463" si="52">IF(E400&gt;0.1,E400,0.1)</f>
        <v>0.1</v>
      </c>
      <c r="G400" s="29">
        <v>0</v>
      </c>
      <c r="H400" s="35">
        <f t="shared" ref="H400:H463" si="53">H399*EXP(-F400/12)</f>
        <v>26.596189194737597</v>
      </c>
      <c r="I400" s="32">
        <f t="shared" ref="I400:I463" si="54">IF(G400=0,((H399-H400)/(F400/12)*30.4375),D400)</f>
        <v>812.90390391492122</v>
      </c>
      <c r="J400" s="36">
        <f t="shared" ref="J400:J463" si="55">I400+J399</f>
        <v>2869438.0761851957</v>
      </c>
      <c r="K400" s="36">
        <v>484970.57022767048</v>
      </c>
    </row>
    <row r="401" spans="1:11" x14ac:dyDescent="0.2">
      <c r="A401" s="2">
        <v>387</v>
      </c>
      <c r="B401" s="25">
        <f t="shared" si="49"/>
        <v>89.423912458721304</v>
      </c>
      <c r="C401" s="32">
        <f t="shared" si="50"/>
        <v>3229570.4887722856</v>
      </c>
      <c r="D401" s="32">
        <f t="shared" ref="D401:D464" si="56">C401-C400</f>
        <v>2725.0174318868667</v>
      </c>
      <c r="E401" s="33">
        <f t="shared" si="51"/>
        <v>2.8004074943627704E-2</v>
      </c>
      <c r="F401" s="34">
        <f t="shared" si="52"/>
        <v>0.1</v>
      </c>
      <c r="G401" s="29">
        <v>0</v>
      </c>
      <c r="H401" s="35">
        <f t="shared" si="53"/>
        <v>26.37547520368938</v>
      </c>
      <c r="I401" s="32">
        <f t="shared" si="54"/>
        <v>806.15785230361496</v>
      </c>
      <c r="J401" s="36">
        <f t="shared" si="55"/>
        <v>2870244.2340374994</v>
      </c>
      <c r="K401" s="36">
        <v>485372.4745271292</v>
      </c>
    </row>
    <row r="402" spans="1:11" x14ac:dyDescent="0.2">
      <c r="A402" s="2">
        <v>388</v>
      </c>
      <c r="B402" s="25">
        <f t="shared" si="49"/>
        <v>89.215986165433648</v>
      </c>
      <c r="C402" s="32">
        <f t="shared" si="50"/>
        <v>3232289.1621932602</v>
      </c>
      <c r="D402" s="32">
        <f t="shared" si="56"/>
        <v>2718.6734209745191</v>
      </c>
      <c r="E402" s="33">
        <f t="shared" si="51"/>
        <v>2.793459541154401E-2</v>
      </c>
      <c r="F402" s="34">
        <f t="shared" si="52"/>
        <v>0.1</v>
      </c>
      <c r="G402" s="29">
        <v>0</v>
      </c>
      <c r="H402" s="35">
        <f t="shared" si="53"/>
        <v>26.15659285346338</v>
      </c>
      <c r="I402" s="32">
        <f t="shared" si="54"/>
        <v>799.46778420046496</v>
      </c>
      <c r="J402" s="36">
        <f t="shared" si="55"/>
        <v>2871043.7018216997</v>
      </c>
      <c r="K402" s="36">
        <v>485772.37432053185</v>
      </c>
    </row>
    <row r="403" spans="1:11" x14ac:dyDescent="0.2">
      <c r="A403" s="2">
        <v>389</v>
      </c>
      <c r="B403" s="25">
        <f t="shared" si="49"/>
        <v>89.009056143827124</v>
      </c>
      <c r="C403" s="32">
        <f t="shared" si="50"/>
        <v>3235001.5220380905</v>
      </c>
      <c r="D403" s="32">
        <f t="shared" si="56"/>
        <v>2712.3598448303528</v>
      </c>
      <c r="E403" s="33">
        <f t="shared" si="51"/>
        <v>2.7865459790858534E-2</v>
      </c>
      <c r="F403" s="34">
        <f t="shared" si="52"/>
        <v>0.1</v>
      </c>
      <c r="G403" s="29">
        <v>0</v>
      </c>
      <c r="H403" s="35">
        <f t="shared" si="53"/>
        <v>25.939526943808421</v>
      </c>
      <c r="I403" s="32">
        <f t="shared" si="54"/>
        <v>792.83323501473842</v>
      </c>
      <c r="J403" s="36">
        <f t="shared" si="55"/>
        <v>2871836.5350567144</v>
      </c>
      <c r="K403" s="36">
        <v>486170.27960539405</v>
      </c>
    </row>
    <row r="404" spans="1:11" x14ac:dyDescent="0.2">
      <c r="A404" s="2">
        <v>390</v>
      </c>
      <c r="B404" s="25">
        <f t="shared" si="49"/>
        <v>88.803115175323185</v>
      </c>
      <c r="C404" s="32">
        <f t="shared" si="50"/>
        <v>3237707.5985207586</v>
      </c>
      <c r="D404" s="32">
        <f t="shared" si="56"/>
        <v>2706.0764826680534</v>
      </c>
      <c r="E404" s="33">
        <f t="shared" si="51"/>
        <v>2.7796665534443297E-2</v>
      </c>
      <c r="F404" s="34">
        <f t="shared" si="52"/>
        <v>0.1</v>
      </c>
      <c r="G404" s="29">
        <v>0</v>
      </c>
      <c r="H404" s="35">
        <f t="shared" si="53"/>
        <v>25.724262400615764</v>
      </c>
      <c r="I404" s="32">
        <f t="shared" si="54"/>
        <v>786.25374401117801</v>
      </c>
      <c r="J404" s="36">
        <f t="shared" si="55"/>
        <v>2872622.7888007257</v>
      </c>
      <c r="K404" s="36">
        <v>486566.20032936864</v>
      </c>
    </row>
    <row r="405" spans="1:11" x14ac:dyDescent="0.2">
      <c r="A405" s="2">
        <v>391</v>
      </c>
      <c r="B405" s="25">
        <f t="shared" si="49"/>
        <v>88.598156111274392</v>
      </c>
      <c r="C405" s="32">
        <f t="shared" si="50"/>
        <v>3240407.4216366028</v>
      </c>
      <c r="D405" s="32">
        <f t="shared" si="56"/>
        <v>2699.8231158442795</v>
      </c>
      <c r="E405" s="33">
        <f t="shared" si="51"/>
        <v>2.7728210120230315E-2</v>
      </c>
      <c r="F405" s="34">
        <f t="shared" si="52"/>
        <v>0.1</v>
      </c>
      <c r="G405" s="29">
        <v>0</v>
      </c>
      <c r="H405" s="35">
        <f t="shared" si="53"/>
        <v>25.51078427487229</v>
      </c>
      <c r="I405" s="32">
        <f t="shared" si="54"/>
        <v>779.7288542780409</v>
      </c>
      <c r="J405" s="36">
        <f t="shared" si="55"/>
        <v>2873402.5176550038</v>
      </c>
      <c r="K405" s="36">
        <v>486960.14639049437</v>
      </c>
    </row>
    <row r="406" spans="1:11" x14ac:dyDescent="0.2">
      <c r="A406" s="2">
        <v>392</v>
      </c>
      <c r="B406" s="25">
        <f t="shared" si="49"/>
        <v>88.394171872116985</v>
      </c>
      <c r="C406" s="32">
        <f t="shared" si="50"/>
        <v>3243101.0211644229</v>
      </c>
      <c r="D406" s="32">
        <f t="shared" si="56"/>
        <v>2693.5995278200135</v>
      </c>
      <c r="E406" s="33">
        <f t="shared" si="51"/>
        <v>2.7660091050940416E-2</v>
      </c>
      <c r="F406" s="34">
        <f t="shared" si="52"/>
        <v>0.1</v>
      </c>
      <c r="G406" s="29">
        <v>0</v>
      </c>
      <c r="H406" s="35">
        <f t="shared" si="53"/>
        <v>25.299077741622359</v>
      </c>
      <c r="I406" s="32">
        <f t="shared" si="54"/>
        <v>773.25811269537235</v>
      </c>
      <c r="J406" s="36">
        <f t="shared" si="55"/>
        <v>2874175.7757676993</v>
      </c>
      <c r="K406" s="36">
        <v>487352.12763744331</v>
      </c>
    </row>
    <row r="407" spans="1:11" x14ac:dyDescent="0.2">
      <c r="A407" s="2">
        <v>393</v>
      </c>
      <c r="B407" s="25">
        <f t="shared" si="49"/>
        <v>88.191155446535589</v>
      </c>
      <c r="C407" s="32">
        <f t="shared" si="50"/>
        <v>3245788.4266685713</v>
      </c>
      <c r="D407" s="32">
        <f t="shared" si="56"/>
        <v>2687.4055041484535</v>
      </c>
      <c r="E407" s="33">
        <f t="shared" si="51"/>
        <v>2.7592305853800094E-2</v>
      </c>
      <c r="F407" s="34">
        <f t="shared" si="52"/>
        <v>0.1</v>
      </c>
      <c r="G407" s="29">
        <v>0</v>
      </c>
      <c r="H407" s="35">
        <f t="shared" si="53"/>
        <v>25.089128098938307</v>
      </c>
      <c r="I407" s="32">
        <f t="shared" si="54"/>
        <v>766.84106990349881</v>
      </c>
      <c r="J407" s="36">
        <f t="shared" si="55"/>
        <v>2874942.616837603</v>
      </c>
      <c r="K407" s="36">
        <v>487742.15386976697</v>
      </c>
    </row>
    <row r="408" spans="1:11" x14ac:dyDescent="0.2">
      <c r="A408" s="2">
        <v>394</v>
      </c>
      <c r="B408" s="25">
        <f t="shared" si="49"/>
        <v>87.989099890640546</v>
      </c>
      <c r="C408" s="32">
        <f t="shared" si="50"/>
        <v>3248469.6675010324</v>
      </c>
      <c r="D408" s="32">
        <f t="shared" si="56"/>
        <v>2681.2408324610442</v>
      </c>
      <c r="E408" s="33">
        <f t="shared" si="51"/>
        <v>2.7524852080175567E-2</v>
      </c>
      <c r="F408" s="34">
        <f t="shared" si="52"/>
        <v>0.1</v>
      </c>
      <c r="G408" s="29">
        <v>0</v>
      </c>
      <c r="H408" s="35">
        <f t="shared" si="53"/>
        <v>24.880920766899465</v>
      </c>
      <c r="I408" s="32">
        <f t="shared" si="54"/>
        <v>760.47728027187202</v>
      </c>
      <c r="J408" s="36">
        <f t="shared" si="55"/>
        <v>2875703.0941178747</v>
      </c>
      <c r="K408" s="36">
        <v>488130.23483814154</v>
      </c>
    </row>
    <row r="409" spans="1:11" x14ac:dyDescent="0.2">
      <c r="A409" s="2">
        <v>395</v>
      </c>
      <c r="B409" s="25">
        <f t="shared" si="49"/>
        <v>87.7879983271566</v>
      </c>
      <c r="C409" s="32">
        <f t="shared" si="50"/>
        <v>3251144.7728034398</v>
      </c>
      <c r="D409" s="32">
        <f t="shared" si="56"/>
        <v>2675.1053024074063</v>
      </c>
      <c r="E409" s="33">
        <f t="shared" si="51"/>
        <v>2.74577273053511E-2</v>
      </c>
      <c r="F409" s="34">
        <f t="shared" si="52"/>
        <v>0.1</v>
      </c>
      <c r="G409" s="29">
        <v>0</v>
      </c>
      <c r="H409" s="35">
        <f t="shared" si="53"/>
        <v>24.674441286579651</v>
      </c>
      <c r="I409" s="32">
        <f t="shared" si="54"/>
        <v>754.16630186812063</v>
      </c>
      <c r="J409" s="36">
        <f t="shared" si="55"/>
        <v>2876457.2604197427</v>
      </c>
      <c r="K409" s="36">
        <v>488516.38024461141</v>
      </c>
    </row>
    <row r="410" spans="1:11" x14ac:dyDescent="0.2">
      <c r="A410" s="2">
        <v>396</v>
      </c>
      <c r="B410" s="25">
        <f t="shared" si="49"/>
        <v>87.587843944623586</v>
      </c>
      <c r="C410" s="32">
        <f t="shared" si="50"/>
        <v>3253813.771509117</v>
      </c>
      <c r="D410" s="32">
        <f t="shared" si="56"/>
        <v>2668.9987056772225</v>
      </c>
      <c r="E410" s="33">
        <f t="shared" si="51"/>
        <v>2.7390929128200511E-2</v>
      </c>
      <c r="F410" s="34">
        <f t="shared" si="52"/>
        <v>0.1</v>
      </c>
      <c r="G410" s="29">
        <v>0</v>
      </c>
      <c r="H410" s="35">
        <f t="shared" si="53"/>
        <v>24.469675319043088</v>
      </c>
      <c r="I410" s="32">
        <f t="shared" si="54"/>
        <v>747.90769642729617</v>
      </c>
      <c r="J410" s="36">
        <f t="shared" si="55"/>
        <v>2877205.16811617</v>
      </c>
      <c r="K410" s="36">
        <v>488900.59974283184</v>
      </c>
    </row>
    <row r="411" spans="1:11" x14ac:dyDescent="0.2">
      <c r="A411" s="2">
        <v>397</v>
      </c>
      <c r="B411" s="25">
        <f t="shared" si="49"/>
        <v>87.388629996608771</v>
      </c>
      <c r="C411" s="32">
        <f t="shared" si="50"/>
        <v>3256476.6923450376</v>
      </c>
      <c r="D411" s="32">
        <f t="shared" si="56"/>
        <v>2662.9208359206095</v>
      </c>
      <c r="E411" s="33">
        <f t="shared" si="51"/>
        <v>2.7324455170874722E-2</v>
      </c>
      <c r="F411" s="34">
        <f t="shared" si="52"/>
        <v>0.1</v>
      </c>
      <c r="G411" s="29">
        <v>0</v>
      </c>
      <c r="H411" s="35">
        <f t="shared" si="53"/>
        <v>24.266608644348629</v>
      </c>
      <c r="I411" s="32">
        <f t="shared" si="54"/>
        <v>741.70102932150883</v>
      </c>
      <c r="J411" s="36">
        <f t="shared" si="55"/>
        <v>2877946.8691454916</v>
      </c>
      <c r="K411" s="36">
        <v>489282.90293831035</v>
      </c>
    </row>
    <row r="412" spans="1:11" x14ac:dyDescent="0.2">
      <c r="A412" s="2">
        <v>398</v>
      </c>
      <c r="B412" s="25">
        <f t="shared" si="49"/>
        <v>87.19034980092988</v>
      </c>
      <c r="C412" s="32">
        <f t="shared" si="50"/>
        <v>3259133.5638338318</v>
      </c>
      <c r="D412" s="32">
        <f t="shared" si="56"/>
        <v>2656.8714887942187</v>
      </c>
      <c r="E412" s="33">
        <f t="shared" si="51"/>
        <v>2.7258303078612208E-2</v>
      </c>
      <c r="F412" s="34">
        <f t="shared" si="52"/>
        <v>0.1</v>
      </c>
      <c r="G412" s="29">
        <v>0</v>
      </c>
      <c r="H412" s="35">
        <f t="shared" si="53"/>
        <v>24.065227160562259</v>
      </c>
      <c r="I412" s="32">
        <f t="shared" si="54"/>
        <v>735.5458695297184</v>
      </c>
      <c r="J412" s="36">
        <f t="shared" si="55"/>
        <v>2878682.4150150213</v>
      </c>
      <c r="K412" s="36">
        <v>489663.29938864667</v>
      </c>
    </row>
    <row r="413" spans="1:11" x14ac:dyDescent="0.2">
      <c r="A413" s="2">
        <v>399</v>
      </c>
      <c r="B413" s="25">
        <f t="shared" si="49"/>
        <v>86.992996738890099</v>
      </c>
      <c r="C413" s="32">
        <f t="shared" si="50"/>
        <v>3261784.4142956925</v>
      </c>
      <c r="D413" s="32">
        <f t="shared" si="56"/>
        <v>2650.850461860653</v>
      </c>
      <c r="E413" s="33">
        <f t="shared" si="51"/>
        <v>2.7192470519341132E-2</v>
      </c>
      <c r="F413" s="34">
        <f t="shared" si="52"/>
        <v>0.1</v>
      </c>
      <c r="G413" s="29">
        <v>0</v>
      </c>
      <c r="H413" s="35">
        <f t="shared" si="53"/>
        <v>23.865516882777779</v>
      </c>
      <c r="I413" s="32">
        <f t="shared" si="54"/>
        <v>729.4417896078113</v>
      </c>
      <c r="J413" s="36">
        <f t="shared" si="55"/>
        <v>2879411.8568046293</v>
      </c>
      <c r="K413" s="36">
        <v>490041.79860377195</v>
      </c>
    </row>
    <row r="414" spans="1:11" x14ac:dyDescent="0.2">
      <c r="A414" s="2">
        <v>400</v>
      </c>
      <c r="B414" s="25">
        <f t="shared" si="49"/>
        <v>86.796564254523346</v>
      </c>
      <c r="C414" s="32">
        <f t="shared" si="50"/>
        <v>3264429.2718503186</v>
      </c>
      <c r="D414" s="32">
        <f t="shared" si="56"/>
        <v>2644.8575546261854</v>
      </c>
      <c r="E414" s="33">
        <f t="shared" si="51"/>
        <v>2.7126955183499182E-2</v>
      </c>
      <c r="F414" s="34">
        <f t="shared" si="52"/>
        <v>0.1</v>
      </c>
      <c r="G414" s="29">
        <v>0</v>
      </c>
      <c r="H414" s="35">
        <f t="shared" si="53"/>
        <v>23.667463942145641</v>
      </c>
      <c r="I414" s="32">
        <f t="shared" si="54"/>
        <v>723.38836565888437</v>
      </c>
      <c r="J414" s="36">
        <f t="shared" si="55"/>
        <v>2880135.2451702883</v>
      </c>
      <c r="K414" s="36">
        <v>490418.41004618624</v>
      </c>
    </row>
    <row r="415" spans="1:11" x14ac:dyDescent="0.2">
      <c r="A415" s="2">
        <v>401</v>
      </c>
      <c r="B415" s="25">
        <f t="shared" si="49"/>
        <v>86.601045853850678</v>
      </c>
      <c r="C415" s="32">
        <f t="shared" si="50"/>
        <v>3267068.1644188073</v>
      </c>
      <c r="D415" s="32">
        <f t="shared" si="56"/>
        <v>2638.8925684886053</v>
      </c>
      <c r="E415" s="33">
        <f t="shared" si="51"/>
        <v>2.7061754783706517E-2</v>
      </c>
      <c r="F415" s="34">
        <f t="shared" si="52"/>
        <v>0.1</v>
      </c>
      <c r="G415" s="29">
        <v>0</v>
      </c>
      <c r="H415" s="35">
        <f t="shared" si="53"/>
        <v>23.471054584909819</v>
      </c>
      <c r="I415" s="32">
        <f t="shared" si="54"/>
        <v>717.38517730384103</v>
      </c>
      <c r="J415" s="36">
        <f t="shared" si="55"/>
        <v>2880852.6303475923</v>
      </c>
      <c r="K415" s="36">
        <v>490793.14313119522</v>
      </c>
    </row>
    <row r="416" spans="1:11" x14ac:dyDescent="0.2">
      <c r="A416" s="2">
        <v>402</v>
      </c>
      <c r="B416" s="25">
        <f t="shared" si="49"/>
        <v>86.406435104146993</v>
      </c>
      <c r="C416" s="32">
        <f t="shared" si="50"/>
        <v>3269701.1197255268</v>
      </c>
      <c r="D416" s="32">
        <f t="shared" si="56"/>
        <v>2632.9553067195229</v>
      </c>
      <c r="E416" s="33">
        <f t="shared" si="51"/>
        <v>2.6996867054545584E-2</v>
      </c>
      <c r="F416" s="34">
        <f t="shared" si="52"/>
        <v>0.1</v>
      </c>
      <c r="G416" s="29">
        <v>0</v>
      </c>
      <c r="H416" s="35">
        <f t="shared" si="53"/>
        <v>23.276275171452685</v>
      </c>
      <c r="I416" s="32">
        <f t="shared" si="54"/>
        <v>711.43180765218153</v>
      </c>
      <c r="J416" s="36">
        <f t="shared" si="55"/>
        <v>2881564.0621552444</v>
      </c>
      <c r="K416" s="36">
        <v>491166.00722714548</v>
      </c>
    </row>
    <row r="417" spans="1:11" x14ac:dyDescent="0.2">
      <c r="A417" s="2">
        <v>403</v>
      </c>
      <c r="B417" s="25">
        <f t="shared" si="49"/>
        <v>86.212725633218284</v>
      </c>
      <c r="C417" s="32">
        <f t="shared" si="50"/>
        <v>3272328.1652999762</v>
      </c>
      <c r="D417" s="32">
        <f t="shared" si="56"/>
        <v>2627.0455744494684</v>
      </c>
      <c r="E417" s="33">
        <f t="shared" si="51"/>
        <v>2.6932289752270189E-2</v>
      </c>
      <c r="F417" s="34">
        <f t="shared" si="52"/>
        <v>0.1</v>
      </c>
      <c r="G417" s="29">
        <v>0</v>
      </c>
      <c r="H417" s="35">
        <f t="shared" si="53"/>
        <v>23.083112175347804</v>
      </c>
      <c r="I417" s="32">
        <f t="shared" si="54"/>
        <v>705.52784327307893</v>
      </c>
      <c r="J417" s="36">
        <f t="shared" si="55"/>
        <v>2882269.5899985177</v>
      </c>
      <c r="K417" s="36">
        <v>491537.01165565889</v>
      </c>
    </row>
    <row r="418" spans="1:11" x14ac:dyDescent="0.2">
      <c r="A418" s="2">
        <v>404</v>
      </c>
      <c r="B418" s="25">
        <f t="shared" si="49"/>
        <v>86.019911128689444</v>
      </c>
      <c r="C418" s="32">
        <f t="shared" si="50"/>
        <v>3274949.3284786092</v>
      </c>
      <c r="D418" s="32">
        <f t="shared" si="56"/>
        <v>2621.1631786329672</v>
      </c>
      <c r="E418" s="33">
        <f t="shared" si="51"/>
        <v>2.6868020654510563E-2</v>
      </c>
      <c r="F418" s="34">
        <f t="shared" si="52"/>
        <v>0.1</v>
      </c>
      <c r="G418" s="29">
        <v>0</v>
      </c>
      <c r="H418" s="35">
        <f t="shared" si="53"/>
        <v>22.891552182420593</v>
      </c>
      <c r="I418" s="32">
        <f t="shared" si="54"/>
        <v>699.67287416663635</v>
      </c>
      <c r="J418" s="36">
        <f t="shared" si="55"/>
        <v>2882969.2628726843</v>
      </c>
      <c r="K418" s="36">
        <v>491906.16569186549</v>
      </c>
    </row>
    <row r="419" spans="1:11" x14ac:dyDescent="0.2">
      <c r="A419" s="2">
        <v>405</v>
      </c>
      <c r="B419" s="25">
        <f t="shared" si="49"/>
        <v>85.827985337301314</v>
      </c>
      <c r="C419" s="32">
        <f t="shared" si="50"/>
        <v>3277564.6364066489</v>
      </c>
      <c r="D419" s="32">
        <f t="shared" si="56"/>
        <v>2615.3079280396923</v>
      </c>
      <c r="E419" s="33">
        <f t="shared" si="51"/>
        <v>2.6804057560126666E-2</v>
      </c>
      <c r="F419" s="34">
        <f t="shared" si="52"/>
        <v>0.1</v>
      </c>
      <c r="G419" s="29">
        <v>0</v>
      </c>
      <c r="H419" s="35">
        <f t="shared" si="53"/>
        <v>22.701581889816783</v>
      </c>
      <c r="I419" s="32">
        <f t="shared" si="54"/>
        <v>693.86649373541695</v>
      </c>
      <c r="J419" s="36">
        <f t="shared" si="55"/>
        <v>2883663.1293664197</v>
      </c>
      <c r="K419" s="36">
        <v>492273.47856463544</v>
      </c>
    </row>
    <row r="420" spans="1:11" x14ac:dyDescent="0.2">
      <c r="A420" s="2">
        <v>406</v>
      </c>
      <c r="B420" s="25">
        <f t="shared" si="49"/>
        <v>85.636942064218573</v>
      </c>
      <c r="C420" s="32">
        <f t="shared" si="50"/>
        <v>3280174.1160398787</v>
      </c>
      <c r="D420" s="32">
        <f t="shared" si="56"/>
        <v>2609.4796332297847</v>
      </c>
      <c r="E420" s="33">
        <f t="shared" si="51"/>
        <v>2.6740398288825205E-2</v>
      </c>
      <c r="F420" s="34">
        <f t="shared" si="52"/>
        <v>0.1</v>
      </c>
      <c r="G420" s="29">
        <v>0</v>
      </c>
      <c r="H420" s="35">
        <f t="shared" si="53"/>
        <v>22.513188105078601</v>
      </c>
      <c r="I420" s="32">
        <f t="shared" si="54"/>
        <v>688.10829875620823</v>
      </c>
      <c r="J420" s="36">
        <f t="shared" si="55"/>
        <v>2884351.2376651759</v>
      </c>
      <c r="K420" s="36">
        <v>492638.95945680962</v>
      </c>
    </row>
    <row r="421" spans="1:11" x14ac:dyDescent="0.2">
      <c r="A421" s="2">
        <v>407</v>
      </c>
      <c r="B421" s="25">
        <f t="shared" si="49"/>
        <v>85.446775172346435</v>
      </c>
      <c r="C421" s="32">
        <f t="shared" si="50"/>
        <v>3282777.7941464069</v>
      </c>
      <c r="D421" s="32">
        <f t="shared" si="56"/>
        <v>2603.6781065282412</v>
      </c>
      <c r="E421" s="33">
        <f t="shared" si="51"/>
        <v>2.6677040681044997E-2</v>
      </c>
      <c r="F421" s="34">
        <f t="shared" si="52"/>
        <v>0.1</v>
      </c>
      <c r="G421" s="29">
        <v>0</v>
      </c>
      <c r="H421" s="35">
        <f t="shared" si="53"/>
        <v>22.326357745228616</v>
      </c>
      <c r="I421" s="32">
        <f t="shared" si="54"/>
        <v>682.39788935207014</v>
      </c>
      <c r="J421" s="36">
        <f t="shared" si="55"/>
        <v>2885033.6355545279</v>
      </c>
      <c r="K421" s="36">
        <v>493002.61750542943</v>
      </c>
    </row>
    <row r="422" spans="1:11" x14ac:dyDescent="0.2">
      <c r="A422" s="2">
        <v>408</v>
      </c>
      <c r="B422" s="25">
        <f t="shared" si="49"/>
        <v>85.257478581657963</v>
      </c>
      <c r="C422" s="32">
        <f t="shared" si="50"/>
        <v>3285375.6973084118</v>
      </c>
      <c r="D422" s="32">
        <f t="shared" si="56"/>
        <v>2597.9031620048918</v>
      </c>
      <c r="E422" s="33">
        <f t="shared" si="51"/>
        <v>2.6613982597563347E-2</v>
      </c>
      <c r="F422" s="34">
        <f t="shared" si="52"/>
        <v>0.1</v>
      </c>
      <c r="G422" s="29">
        <v>0</v>
      </c>
      <c r="H422" s="35">
        <f t="shared" si="53"/>
        <v>22.1410778358612</v>
      </c>
      <c r="I422" s="32">
        <f t="shared" si="54"/>
        <v>676.73486896448856</v>
      </c>
      <c r="J422" s="36">
        <f t="shared" si="55"/>
        <v>2885710.3704234925</v>
      </c>
      <c r="K422" s="36">
        <v>493364.46180196502</v>
      </c>
    </row>
    <row r="423" spans="1:11" x14ac:dyDescent="0.2">
      <c r="A423" s="2">
        <v>409</v>
      </c>
      <c r="B423" s="25">
        <f t="shared" si="49"/>
        <v>85.069046268529803</v>
      </c>
      <c r="C423" s="32">
        <f t="shared" si="50"/>
        <v>3287967.8519238629</v>
      </c>
      <c r="D423" s="32">
        <f t="shared" si="56"/>
        <v>2592.1546154511161</v>
      </c>
      <c r="E423" s="33">
        <f t="shared" si="51"/>
        <v>2.6551221919394824E-2</v>
      </c>
      <c r="F423" s="34">
        <f t="shared" si="52"/>
        <v>0.1</v>
      </c>
      <c r="G423" s="29">
        <v>0</v>
      </c>
      <c r="H423" s="35">
        <f t="shared" si="53"/>
        <v>21.957335510241517</v>
      </c>
      <c r="I423" s="32">
        <f t="shared" si="54"/>
        <v>671.11884432589159</v>
      </c>
      <c r="J423" s="36">
        <f t="shared" si="55"/>
        <v>2886381.4892678186</v>
      </c>
      <c r="K423" s="36">
        <v>493724.50139254262</v>
      </c>
    </row>
    <row r="424" spans="1:11" x14ac:dyDescent="0.2">
      <c r="A424" s="2">
        <v>410</v>
      </c>
      <c r="B424" s="25">
        <f t="shared" si="49"/>
        <v>84.881472265087709</v>
      </c>
      <c r="C424" s="32">
        <f t="shared" si="50"/>
        <v>3290554.2842082544</v>
      </c>
      <c r="D424" s="32">
        <f t="shared" si="56"/>
        <v>2586.4322843914852</v>
      </c>
      <c r="E424" s="33">
        <f t="shared" si="51"/>
        <v>2.6488756547484425E-2</v>
      </c>
      <c r="F424" s="34">
        <f t="shared" si="52"/>
        <v>0.1</v>
      </c>
      <c r="G424" s="29">
        <v>0</v>
      </c>
      <c r="H424" s="35">
        <f t="shared" si="53"/>
        <v>21.775118008412004</v>
      </c>
      <c r="I424" s="32">
        <f t="shared" si="54"/>
        <v>665.54942543229504</v>
      </c>
      <c r="J424" s="36">
        <f t="shared" si="55"/>
        <v>2887047.0386932511</v>
      </c>
      <c r="K424" s="36">
        <v>494082.74527817074</v>
      </c>
    </row>
    <row r="425" spans="1:11" x14ac:dyDescent="0.2">
      <c r="A425" s="2">
        <v>411</v>
      </c>
      <c r="B425" s="25">
        <f t="shared" si="49"/>
        <v>84.69475065856119</v>
      </c>
      <c r="C425" s="32">
        <f t="shared" si="50"/>
        <v>3293135.0201962586</v>
      </c>
      <c r="D425" s="32">
        <f t="shared" si="56"/>
        <v>2580.7359880041331</v>
      </c>
      <c r="E425" s="33">
        <f t="shared" si="51"/>
        <v>2.6426584402467569E-2</v>
      </c>
      <c r="F425" s="34">
        <f t="shared" si="52"/>
        <v>0.1</v>
      </c>
      <c r="G425" s="29">
        <v>0</v>
      </c>
      <c r="H425" s="35">
        <f t="shared" si="53"/>
        <v>21.594412676306252</v>
      </c>
      <c r="I425" s="32">
        <f t="shared" si="54"/>
        <v>660.02622551626041</v>
      </c>
      <c r="J425" s="36">
        <f t="shared" si="55"/>
        <v>2887707.0649187672</v>
      </c>
      <c r="K425" s="36">
        <v>494439.2024149652</v>
      </c>
    </row>
    <row r="426" spans="1:11" x14ac:dyDescent="0.2">
      <c r="A426" s="2">
        <v>412</v>
      </c>
      <c r="B426" s="25">
        <f t="shared" si="49"/>
        <v>84.508875590646809</v>
      </c>
      <c r="C426" s="32">
        <f t="shared" si="50"/>
        <v>3295710.0857434152</v>
      </c>
      <c r="D426" s="32">
        <f t="shared" si="56"/>
        <v>2575.0655471566133</v>
      </c>
      <c r="E426" s="33">
        <f t="shared" si="51"/>
        <v>2.6364703424484784E-2</v>
      </c>
      <c r="F426" s="34">
        <f t="shared" si="52"/>
        <v>0.1</v>
      </c>
      <c r="G426" s="29">
        <v>0</v>
      </c>
      <c r="H426" s="35">
        <f t="shared" si="53"/>
        <v>21.41520696487024</v>
      </c>
      <c r="I426" s="32">
        <f t="shared" si="54"/>
        <v>654.54886102003366</v>
      </c>
      <c r="J426" s="36">
        <f t="shared" si="55"/>
        <v>2888361.6137797874</v>
      </c>
      <c r="K426" s="36">
        <v>494793.88171437295</v>
      </c>
    </row>
    <row r="427" spans="1:11" x14ac:dyDescent="0.2">
      <c r="A427" s="2">
        <v>413</v>
      </c>
      <c r="B427" s="25">
        <f t="shared" si="49"/>
        <v>84.323841256880897</v>
      </c>
      <c r="C427" s="32">
        <f t="shared" si="50"/>
        <v>3298279.5065277717</v>
      </c>
      <c r="D427" s="32">
        <f t="shared" si="56"/>
        <v>2569.4207843565382</v>
      </c>
      <c r="E427" s="33">
        <f t="shared" si="51"/>
        <v>2.630311157286962E-2</v>
      </c>
      <c r="F427" s="34">
        <f t="shared" si="52"/>
        <v>0.1</v>
      </c>
      <c r="G427" s="29">
        <v>0</v>
      </c>
      <c r="H427" s="35">
        <f t="shared" si="53"/>
        <v>21.237488429190876</v>
      </c>
      <c r="I427" s="32">
        <f t="shared" si="54"/>
        <v>649.11695156887868</v>
      </c>
      <c r="J427" s="36">
        <f t="shared" si="55"/>
        <v>2889010.7307313564</v>
      </c>
      <c r="K427" s="36">
        <v>495146.79204339499</v>
      </c>
    </row>
    <row r="428" spans="1:11" x14ac:dyDescent="0.2">
      <c r="A428" s="2">
        <v>414</v>
      </c>
      <c r="B428" s="25">
        <f t="shared" si="49"/>
        <v>84.139641906020088</v>
      </c>
      <c r="C428" s="32">
        <f t="shared" si="50"/>
        <v>3300843.3080515075</v>
      </c>
      <c r="D428" s="32">
        <f t="shared" si="56"/>
        <v>2563.8015237357467</v>
      </c>
      <c r="E428" s="33">
        <f t="shared" si="51"/>
        <v>2.62418068260502E-2</v>
      </c>
      <c r="F428" s="34">
        <f t="shared" si="52"/>
        <v>0.1</v>
      </c>
      <c r="G428" s="29">
        <v>0</v>
      </c>
      <c r="H428" s="35">
        <f t="shared" si="53"/>
        <v>21.061244727631763</v>
      </c>
      <c r="I428" s="32">
        <f t="shared" si="54"/>
        <v>643.73011994465844</v>
      </c>
      <c r="J428" s="36">
        <f t="shared" si="55"/>
        <v>2889654.460851301</v>
      </c>
      <c r="K428" s="36">
        <v>495497.94222480792</v>
      </c>
    </row>
    <row r="429" spans="1:11" x14ac:dyDescent="0.2">
      <c r="A429" s="2">
        <v>415</v>
      </c>
      <c r="B429" s="25">
        <f t="shared" si="49"/>
        <v>83.956271839431096</v>
      </c>
      <c r="C429" s="32">
        <f t="shared" si="50"/>
        <v>3303401.515642561</v>
      </c>
      <c r="D429" s="32">
        <f t="shared" si="56"/>
        <v>2558.2075910535641</v>
      </c>
      <c r="E429" s="33">
        <f t="shared" si="51"/>
        <v>2.6180787181221098E-2</v>
      </c>
      <c r="F429" s="34">
        <f t="shared" si="52"/>
        <v>0.1</v>
      </c>
      <c r="G429" s="29">
        <v>0</v>
      </c>
      <c r="H429" s="35">
        <f t="shared" si="53"/>
        <v>20.88646362097613</v>
      </c>
      <c r="I429" s="32">
        <f t="shared" si="54"/>
        <v>638.38799205969974</v>
      </c>
      <c r="J429" s="36">
        <f t="shared" si="55"/>
        <v>2890292.8488433608</v>
      </c>
      <c r="K429" s="36">
        <v>495847.34103738458</v>
      </c>
    </row>
    <row r="430" spans="1:11" x14ac:dyDescent="0.2">
      <c r="A430" s="2">
        <v>416</v>
      </c>
      <c r="B430" s="25">
        <f t="shared" si="49"/>
        <v>83.773725410488836</v>
      </c>
      <c r="C430" s="32">
        <f t="shared" si="50"/>
        <v>3305954.1544562075</v>
      </c>
      <c r="D430" s="32">
        <f t="shared" si="56"/>
        <v>2552.6388136465102</v>
      </c>
      <c r="E430" s="33">
        <f t="shared" si="51"/>
        <v>2.6120050654136813E-2</v>
      </c>
      <c r="F430" s="34">
        <f t="shared" si="52"/>
        <v>0.1</v>
      </c>
      <c r="G430" s="29">
        <v>0</v>
      </c>
      <c r="H430" s="35">
        <f t="shared" si="53"/>
        <v>20.713132971576886</v>
      </c>
      <c r="I430" s="32">
        <f t="shared" si="54"/>
        <v>633.09019693073765</v>
      </c>
      <c r="J430" s="36">
        <f t="shared" si="55"/>
        <v>2890925.9390402916</v>
      </c>
      <c r="K430" s="36">
        <v>496194.99721611344</v>
      </c>
    </row>
    <row r="431" spans="1:11" x14ac:dyDescent="0.2">
      <c r="A431" s="2">
        <v>417</v>
      </c>
      <c r="B431" s="25">
        <f t="shared" si="49"/>
        <v>83.591997023982174</v>
      </c>
      <c r="C431" s="32">
        <f t="shared" si="50"/>
        <v>3308501.2494766316</v>
      </c>
      <c r="D431" s="32">
        <f t="shared" si="56"/>
        <v>2547.095020424109</v>
      </c>
      <c r="E431" s="33">
        <f t="shared" si="51"/>
        <v>2.6059595278990606E-2</v>
      </c>
      <c r="F431" s="34">
        <f t="shared" si="52"/>
        <v>0.1</v>
      </c>
      <c r="G431" s="29">
        <v>0</v>
      </c>
      <c r="H431" s="35">
        <f t="shared" si="53"/>
        <v>20.541240742513722</v>
      </c>
      <c r="I431" s="32">
        <f t="shared" si="54"/>
        <v>627.83636665320864</v>
      </c>
      <c r="J431" s="36">
        <f t="shared" si="55"/>
        <v>2891553.7754069446</v>
      </c>
      <c r="K431" s="36">
        <v>496540.91945241712</v>
      </c>
    </row>
    <row r="432" spans="1:11" x14ac:dyDescent="0.2">
      <c r="A432" s="2">
        <v>418</v>
      </c>
      <c r="B432" s="25">
        <f t="shared" si="49"/>
        <v>83.411081135528775</v>
      </c>
      <c r="C432" s="32">
        <f t="shared" si="50"/>
        <v>3311042.8255184935</v>
      </c>
      <c r="D432" s="32">
        <f t="shared" si="56"/>
        <v>2541.5760418619029</v>
      </c>
      <c r="E432" s="33">
        <f t="shared" si="51"/>
        <v>2.5999419108057139E-2</v>
      </c>
      <c r="F432" s="34">
        <f t="shared" si="52"/>
        <v>0.1</v>
      </c>
      <c r="G432" s="29">
        <v>0</v>
      </c>
      <c r="H432" s="35">
        <f t="shared" si="53"/>
        <v>20.370774996757202</v>
      </c>
      <c r="I432" s="32">
        <f t="shared" si="54"/>
        <v>622.62613637568836</v>
      </c>
      <c r="J432" s="36">
        <f t="shared" si="55"/>
        <v>2892176.4015433202</v>
      </c>
      <c r="K432" s="36">
        <v>496885.11639436951</v>
      </c>
    </row>
    <row r="433" spans="1:11" x14ac:dyDescent="0.2">
      <c r="A433" s="2">
        <v>419</v>
      </c>
      <c r="B433" s="25">
        <f t="shared" si="49"/>
        <v>83.230972250996984</v>
      </c>
      <c r="C433" s="32">
        <f t="shared" si="50"/>
        <v>3313578.9072284661</v>
      </c>
      <c r="D433" s="32">
        <f t="shared" si="56"/>
        <v>2536.0817099725828</v>
      </c>
      <c r="E433" s="33">
        <f t="shared" si="51"/>
        <v>2.5939520211628781E-2</v>
      </c>
      <c r="F433" s="34">
        <f t="shared" si="52"/>
        <v>0.1</v>
      </c>
      <c r="G433" s="29">
        <v>0</v>
      </c>
      <c r="H433" s="35">
        <f t="shared" si="53"/>
        <v>20.201723896339811</v>
      </c>
      <c r="I433" s="32">
        <f t="shared" si="54"/>
        <v>617.45914427452192</v>
      </c>
      <c r="J433" s="36">
        <f t="shared" si="55"/>
        <v>2892793.8606875949</v>
      </c>
      <c r="K433" s="36">
        <v>497227.5966469121</v>
      </c>
    </row>
    <row r="434" spans="1:11" x14ac:dyDescent="0.2">
      <c r="A434" s="2">
        <v>420</v>
      </c>
      <c r="B434" s="25">
        <f t="shared" si="49"/>
        <v>83.051664925936436</v>
      </c>
      <c r="C434" s="32">
        <f t="shared" si="50"/>
        <v>3316109.5190867451</v>
      </c>
      <c r="D434" s="32">
        <f t="shared" si="56"/>
        <v>2530.6118582789786</v>
      </c>
      <c r="E434" s="33">
        <f t="shared" si="51"/>
        <v>2.5879896677686275E-2</v>
      </c>
      <c r="F434" s="34">
        <f t="shared" si="52"/>
        <v>0.1</v>
      </c>
      <c r="G434" s="29">
        <v>0</v>
      </c>
      <c r="H434" s="35">
        <f t="shared" si="53"/>
        <v>20.034075701533862</v>
      </c>
      <c r="I434" s="32">
        <f t="shared" si="54"/>
        <v>612.33503152872856</v>
      </c>
      <c r="J434" s="36">
        <f t="shared" si="55"/>
        <v>2893406.1957191238</v>
      </c>
      <c r="K434" s="36">
        <v>497568.36877206905</v>
      </c>
    </row>
    <row r="435" spans="1:11" x14ac:dyDescent="0.2">
      <c r="A435" s="2">
        <v>421</v>
      </c>
      <c r="B435" s="25">
        <f t="shared" si="49"/>
        <v>82.873153765015829</v>
      </c>
      <c r="C435" s="32">
        <f t="shared" si="50"/>
        <v>3318634.6854085661</v>
      </c>
      <c r="D435" s="32">
        <f t="shared" si="56"/>
        <v>2525.1663218210451</v>
      </c>
      <c r="E435" s="33">
        <f t="shared" si="51"/>
        <v>2.5820546611773687E-2</v>
      </c>
      <c r="F435" s="34">
        <f t="shared" si="52"/>
        <v>0.1</v>
      </c>
      <c r="G435" s="29">
        <v>0</v>
      </c>
      <c r="H435" s="35">
        <f t="shared" si="53"/>
        <v>19.867818770036227</v>
      </c>
      <c r="I435" s="32">
        <f t="shared" si="54"/>
        <v>607.25344229511256</v>
      </c>
      <c r="J435" s="36">
        <f t="shared" si="55"/>
        <v>2894013.4491614187</v>
      </c>
      <c r="K435" s="36">
        <v>497907.44128916122</v>
      </c>
    </row>
    <row r="436" spans="1:11" x14ac:dyDescent="0.2">
      <c r="A436" s="2">
        <v>422</v>
      </c>
      <c r="B436" s="25">
        <f t="shared" si="49"/>
        <v>82.695433421468522</v>
      </c>
      <c r="C436" s="32">
        <f t="shared" si="50"/>
        <v>3321154.4303456764</v>
      </c>
      <c r="D436" s="32">
        <f t="shared" si="56"/>
        <v>2519.7449371102266</v>
      </c>
      <c r="E436" s="33">
        <f t="shared" si="51"/>
        <v>2.5761468136777245E-2</v>
      </c>
      <c r="F436" s="34">
        <f t="shared" si="52"/>
        <v>0.1</v>
      </c>
      <c r="G436" s="29">
        <v>0</v>
      </c>
      <c r="H436" s="35">
        <f t="shared" si="53"/>
        <v>19.70294155615985</v>
      </c>
      <c r="I436" s="32">
        <f t="shared" si="54"/>
        <v>602.21402368346617</v>
      </c>
      <c r="J436" s="36">
        <f t="shared" si="55"/>
        <v>2894615.6631851024</v>
      </c>
      <c r="K436" s="36">
        <v>498244.82267501921</v>
      </c>
    </row>
    <row r="437" spans="1:11" x14ac:dyDescent="0.2">
      <c r="A437" s="2">
        <v>423</v>
      </c>
      <c r="B437" s="25">
        <f t="shared" si="49"/>
        <v>82.518498596545683</v>
      </c>
      <c r="C437" s="32">
        <f t="shared" si="50"/>
        <v>3323668.7778878212</v>
      </c>
      <c r="D437" s="32">
        <f t="shared" si="56"/>
        <v>2514.3475421448238</v>
      </c>
      <c r="E437" s="33">
        <f t="shared" si="51"/>
        <v>2.5702659392717542E-2</v>
      </c>
      <c r="F437" s="34">
        <f t="shared" si="52"/>
        <v>0.1</v>
      </c>
      <c r="G437" s="29">
        <v>0</v>
      </c>
      <c r="H437" s="35">
        <f t="shared" si="53"/>
        <v>19.539432610031948</v>
      </c>
      <c r="I437" s="32">
        <f t="shared" si="54"/>
        <v>597.21642573216047</v>
      </c>
      <c r="J437" s="36">
        <f t="shared" si="55"/>
        <v>2895212.8796108346</v>
      </c>
      <c r="K437" s="36">
        <v>498580.52136419521</v>
      </c>
    </row>
    <row r="438" spans="1:11" x14ac:dyDescent="0.2">
      <c r="A438" s="2">
        <v>424</v>
      </c>
      <c r="B438" s="25">
        <f t="shared" si="49"/>
        <v>82.342344038976833</v>
      </c>
      <c r="C438" s="32">
        <f t="shared" si="50"/>
        <v>3326177.7518641893</v>
      </c>
      <c r="D438" s="32">
        <f t="shared" si="56"/>
        <v>2508.9739763680845</v>
      </c>
      <c r="E438" s="33">
        <f t="shared" si="51"/>
        <v>2.564411853655375E-2</v>
      </c>
      <c r="F438" s="34">
        <f t="shared" si="52"/>
        <v>0.1</v>
      </c>
      <c r="G438" s="29">
        <v>0</v>
      </c>
      <c r="H438" s="35">
        <f t="shared" si="53"/>
        <v>19.377280576798888</v>
      </c>
      <c r="I438" s="32">
        <f t="shared" si="54"/>
        <v>592.26030138375063</v>
      </c>
      <c r="J438" s="36">
        <f t="shared" si="55"/>
        <v>2895805.1399122183</v>
      </c>
      <c r="K438" s="36">
        <v>498914.54574917397</v>
      </c>
    </row>
    <row r="439" spans="1:11" x14ac:dyDescent="0.2">
      <c r="A439" s="2">
        <v>425</v>
      </c>
      <c r="B439" s="25">
        <f t="shared" si="49"/>
        <v>82.166964544437562</v>
      </c>
      <c r="C439" s="32">
        <f t="shared" si="50"/>
        <v>3328681.3759448398</v>
      </c>
      <c r="D439" s="32">
        <f t="shared" si="56"/>
        <v>2503.6240806505084</v>
      </c>
      <c r="E439" s="33">
        <f t="shared" si="51"/>
        <v>2.5585843742005246E-2</v>
      </c>
      <c r="F439" s="34">
        <f t="shared" si="52"/>
        <v>0.1</v>
      </c>
      <c r="G439" s="29">
        <v>0</v>
      </c>
      <c r="H439" s="35">
        <f t="shared" si="53"/>
        <v>19.216474195837641</v>
      </c>
      <c r="I439" s="32">
        <f t="shared" si="54"/>
        <v>587.34530646095629</v>
      </c>
      <c r="J439" s="36">
        <f t="shared" si="55"/>
        <v>2896392.4852186791</v>
      </c>
      <c r="K439" s="36">
        <v>499246.9041805825</v>
      </c>
    </row>
    <row r="440" spans="1:11" x14ac:dyDescent="0.2">
      <c r="A440" s="2">
        <v>426</v>
      </c>
      <c r="B440" s="25">
        <f t="shared" si="49"/>
        <v>81.992354955024354</v>
      </c>
      <c r="C440" s="32">
        <f t="shared" si="50"/>
        <v>3331179.6736421441</v>
      </c>
      <c r="D440" s="32">
        <f t="shared" si="56"/>
        <v>2498.2976973042823</v>
      </c>
      <c r="E440" s="33">
        <f t="shared" si="51"/>
        <v>2.5527833199367883E-2</v>
      </c>
      <c r="F440" s="34">
        <f t="shared" si="52"/>
        <v>0.1</v>
      </c>
      <c r="G440" s="29">
        <v>0</v>
      </c>
      <c r="H440" s="35">
        <f t="shared" si="53"/>
        <v>19.057002299973792</v>
      </c>
      <c r="I440" s="32">
        <f t="shared" si="54"/>
        <v>582.47109964270771</v>
      </c>
      <c r="J440" s="36">
        <f t="shared" si="55"/>
        <v>2896974.9563183216</v>
      </c>
      <c r="K440" s="36">
        <v>499577.60496739886</v>
      </c>
    </row>
    <row r="441" spans="1:11" x14ac:dyDescent="0.2">
      <c r="A441" s="2">
        <v>427</v>
      </c>
      <c r="B441" s="25">
        <f t="shared" si="49"/>
        <v>81.818510158736814</v>
      </c>
      <c r="C441" s="32">
        <f t="shared" si="50"/>
        <v>3333672.6683121724</v>
      </c>
      <c r="D441" s="32">
        <f t="shared" si="56"/>
        <v>2492.9946700283326</v>
      </c>
      <c r="E441" s="33">
        <f t="shared" si="51"/>
        <v>2.5470085115279536E-2</v>
      </c>
      <c r="F441" s="34">
        <f t="shared" si="52"/>
        <v>0.1</v>
      </c>
      <c r="G441" s="29">
        <v>0</v>
      </c>
      <c r="H441" s="35">
        <f t="shared" si="53"/>
        <v>18.89885381470604</v>
      </c>
      <c r="I441" s="32">
        <f t="shared" si="54"/>
        <v>577.63734244046395</v>
      </c>
      <c r="J441" s="36">
        <f t="shared" si="55"/>
        <v>2897552.5936607621</v>
      </c>
      <c r="K441" s="36">
        <v>499906.65637715999</v>
      </c>
    </row>
    <row r="442" spans="1:11" x14ac:dyDescent="0.2">
      <c r="A442" s="2">
        <v>428</v>
      </c>
      <c r="B442" s="25">
        <f t="shared" si="49"/>
        <v>81.645425088966377</v>
      </c>
      <c r="C442" s="32">
        <f t="shared" si="50"/>
        <v>3336160.3831561012</v>
      </c>
      <c r="D442" s="32">
        <f t="shared" si="56"/>
        <v>2487.7148439288139</v>
      </c>
      <c r="E442" s="33">
        <f t="shared" si="51"/>
        <v>2.5412597712595165E-2</v>
      </c>
      <c r="F442" s="34">
        <f t="shared" si="52"/>
        <v>0.1</v>
      </c>
      <c r="G442" s="29">
        <v>0</v>
      </c>
      <c r="H442" s="35">
        <f t="shared" si="53"/>
        <v>18.742017757437132</v>
      </c>
      <c r="I442" s="32">
        <f t="shared" si="54"/>
        <v>572.84369917468655</v>
      </c>
      <c r="J442" s="36">
        <f t="shared" si="55"/>
        <v>2898125.4373599365</v>
      </c>
      <c r="K442" s="36">
        <v>500234.06663616828</v>
      </c>
    </row>
    <row r="443" spans="1:11" x14ac:dyDescent="0.2">
      <c r="A443" s="2">
        <v>429</v>
      </c>
      <c r="B443" s="25">
        <f t="shared" si="49"/>
        <v>81.473094723992062</v>
      </c>
      <c r="C443" s="32">
        <f t="shared" si="50"/>
        <v>3338642.8412215607</v>
      </c>
      <c r="D443" s="32">
        <f t="shared" si="56"/>
        <v>2482.4580654595047</v>
      </c>
      <c r="E443" s="33">
        <f t="shared" si="51"/>
        <v>2.5355369230176415E-2</v>
      </c>
      <c r="F443" s="34">
        <f t="shared" si="52"/>
        <v>0.1</v>
      </c>
      <c r="G443" s="29">
        <v>0</v>
      </c>
      <c r="H443" s="35">
        <f t="shared" si="53"/>
        <v>18.586483236711171</v>
      </c>
      <c r="I443" s="32">
        <f t="shared" si="54"/>
        <v>568.0898369515736</v>
      </c>
      <c r="J443" s="36">
        <f t="shared" si="55"/>
        <v>2898693.5271968879</v>
      </c>
      <c r="K443" s="36">
        <v>500559.84392969724</v>
      </c>
    </row>
    <row r="444" spans="1:11" x14ac:dyDescent="0.2">
      <c r="A444" s="2">
        <v>430</v>
      </c>
      <c r="B444" s="25">
        <f t="shared" si="49"/>
        <v>81.301514086483067</v>
      </c>
      <c r="C444" s="32">
        <f t="shared" si="50"/>
        <v>3341120.0654040207</v>
      </c>
      <c r="D444" s="32">
        <f t="shared" si="56"/>
        <v>2477.2241824599914</v>
      </c>
      <c r="E444" s="33">
        <f t="shared" si="51"/>
        <v>2.5298397922694602E-2</v>
      </c>
      <c r="F444" s="34">
        <f t="shared" si="52"/>
        <v>0.1</v>
      </c>
      <c r="G444" s="29">
        <v>0</v>
      </c>
      <c r="H444" s="35">
        <f t="shared" si="53"/>
        <v>18.432239451457267</v>
      </c>
      <c r="I444" s="32">
        <f t="shared" si="54"/>
        <v>563.3754256398837</v>
      </c>
      <c r="J444" s="36">
        <f t="shared" si="55"/>
        <v>2899256.9026225279</v>
      </c>
      <c r="K444" s="36">
        <v>500883.99640219618</v>
      </c>
    </row>
    <row r="445" spans="1:11" x14ac:dyDescent="0.2">
      <c r="A445" s="2">
        <v>431</v>
      </c>
      <c r="B445" s="25">
        <f t="shared" si="49"/>
        <v>81.130678243007623</v>
      </c>
      <c r="C445" s="32">
        <f t="shared" si="50"/>
        <v>3343592.0784481158</v>
      </c>
      <c r="D445" s="32">
        <f t="shared" si="56"/>
        <v>2472.0130440951325</v>
      </c>
      <c r="E445" s="33">
        <f t="shared" si="51"/>
        <v>2.5241682060501806E-2</v>
      </c>
      <c r="F445" s="34">
        <f t="shared" si="52"/>
        <v>0.1</v>
      </c>
      <c r="G445" s="29">
        <v>0</v>
      </c>
      <c r="H445" s="35">
        <f t="shared" si="53"/>
        <v>18.279275690239459</v>
      </c>
      <c r="I445" s="32">
        <f t="shared" si="54"/>
        <v>558.70013784804564</v>
      </c>
      <c r="J445" s="36">
        <f t="shared" si="55"/>
        <v>2899815.6027603759</v>
      </c>
      <c r="K445" s="36">
        <v>501206.53215749376</v>
      </c>
    </row>
    <row r="446" spans="1:11" x14ac:dyDescent="0.2">
      <c r="A446" s="2">
        <v>432</v>
      </c>
      <c r="B446" s="25">
        <f t="shared" si="49"/>
        <v>80.960582303548833</v>
      </c>
      <c r="C446" s="32">
        <f t="shared" si="50"/>
        <v>3346058.9029489881</v>
      </c>
      <c r="D446" s="32">
        <f t="shared" si="56"/>
        <v>2466.8245008722879</v>
      </c>
      <c r="E446" s="33">
        <f t="shared" si="51"/>
        <v>2.51852199293938E-2</v>
      </c>
      <c r="F446" s="34">
        <f t="shared" si="52"/>
        <v>0.1</v>
      </c>
      <c r="G446" s="29">
        <v>0</v>
      </c>
      <c r="H446" s="35">
        <f t="shared" si="53"/>
        <v>18.127581330512854</v>
      </c>
      <c r="I446" s="32">
        <f t="shared" si="54"/>
        <v>554.06364890142459</v>
      </c>
      <c r="J446" s="36">
        <f t="shared" si="55"/>
        <v>2900369.6664092774</v>
      </c>
      <c r="K446" s="36">
        <v>501527.45925900067</v>
      </c>
    </row>
    <row r="447" spans="1:11" x14ac:dyDescent="0.2">
      <c r="A447" s="2">
        <v>433</v>
      </c>
      <c r="B447" s="25">
        <f t="shared" si="49"/>
        <v>80.791221421026393</v>
      </c>
      <c r="C447" s="32">
        <f t="shared" si="50"/>
        <v>3348520.5613535969</v>
      </c>
      <c r="D447" s="32">
        <f t="shared" si="56"/>
        <v>2461.6584046087228</v>
      </c>
      <c r="E447" s="33">
        <f t="shared" si="51"/>
        <v>2.5129009830507875E-2</v>
      </c>
      <c r="F447" s="34">
        <f t="shared" si="52"/>
        <v>0.1</v>
      </c>
      <c r="G447" s="29">
        <v>0</v>
      </c>
      <c r="H447" s="35">
        <f t="shared" si="53"/>
        <v>17.977145837885953</v>
      </c>
      <c r="I447" s="32">
        <f t="shared" si="54"/>
        <v>549.46563681975567</v>
      </c>
      <c r="J447" s="36">
        <f t="shared" si="55"/>
        <v>2900919.132046097</v>
      </c>
      <c r="K447" s="36">
        <v>501846.78572991118</v>
      </c>
    </row>
    <row r="448" spans="1:11" x14ac:dyDescent="0.2">
      <c r="A448" s="2">
        <v>434</v>
      </c>
      <c r="B448" s="25">
        <f t="shared" si="49"/>
        <v>80.622590790825271</v>
      </c>
      <c r="C448" s="32">
        <f t="shared" si="50"/>
        <v>3350977.0759619977</v>
      </c>
      <c r="D448" s="32">
        <f t="shared" si="56"/>
        <v>2456.5146084008738</v>
      </c>
      <c r="E448" s="33">
        <f t="shared" si="51"/>
        <v>2.5073050080061783E-2</v>
      </c>
      <c r="F448" s="34">
        <f t="shared" si="52"/>
        <v>0.1</v>
      </c>
      <c r="G448" s="29">
        <v>0</v>
      </c>
      <c r="H448" s="35">
        <f t="shared" si="53"/>
        <v>17.827958765389088</v>
      </c>
      <c r="I448" s="32">
        <f t="shared" si="54"/>
        <v>544.90578229479911</v>
      </c>
      <c r="J448" s="36">
        <f t="shared" si="55"/>
        <v>2901464.0378283919</v>
      </c>
      <c r="K448" s="36">
        <v>502164.51955340372</v>
      </c>
    </row>
    <row r="449" spans="1:11" x14ac:dyDescent="0.2">
      <c r="A449" s="2">
        <v>435</v>
      </c>
      <c r="B449" s="25">
        <f t="shared" si="49"/>
        <v>80.45468565032985</v>
      </c>
      <c r="C449" s="32">
        <f t="shared" si="50"/>
        <v>3353428.4689286705</v>
      </c>
      <c r="D449" s="32">
        <f t="shared" si="56"/>
        <v>2451.3929666727781</v>
      </c>
      <c r="E449" s="33">
        <f t="shared" si="51"/>
        <v>2.5017339009295626E-2</v>
      </c>
      <c r="F449" s="34">
        <f t="shared" si="52"/>
        <v>0.1</v>
      </c>
      <c r="G449" s="29">
        <v>0</v>
      </c>
      <c r="H449" s="35">
        <f t="shared" si="53"/>
        <v>17.680009752748937</v>
      </c>
      <c r="I449" s="32">
        <f t="shared" si="54"/>
        <v>540.38376866815088</v>
      </c>
      <c r="J449" s="36">
        <f t="shared" si="55"/>
        <v>2902004.4215970598</v>
      </c>
      <c r="K449" s="36">
        <v>502480.6686728404</v>
      </c>
    </row>
    <row r="450" spans="1:11" x14ac:dyDescent="0.2">
      <c r="A450" s="2">
        <v>436</v>
      </c>
      <c r="B450" s="25">
        <f t="shared" si="49"/>
        <v>80.287501278464816</v>
      </c>
      <c r="C450" s="32">
        <f t="shared" si="50"/>
        <v>3355874.7622637474</v>
      </c>
      <c r="D450" s="32">
        <f t="shared" si="56"/>
        <v>2446.2933350768872</v>
      </c>
      <c r="E450" s="33">
        <f t="shared" si="51"/>
        <v>2.4961874964214821E-2</v>
      </c>
      <c r="F450" s="34">
        <f t="shared" si="52"/>
        <v>0.1</v>
      </c>
      <c r="G450" s="29">
        <v>0</v>
      </c>
      <c r="H450" s="35">
        <f t="shared" si="53"/>
        <v>17.533288525669054</v>
      </c>
      <c r="I450" s="32">
        <f t="shared" si="54"/>
        <v>535.89928190927344</v>
      </c>
      <c r="J450" s="36">
        <f t="shared" si="55"/>
        <v>2902540.320878969</v>
      </c>
      <c r="K450" s="36">
        <v>502795.24099196569</v>
      </c>
    </row>
    <row r="451" spans="1:11" x14ac:dyDescent="0.2">
      <c r="A451" s="2">
        <v>437</v>
      </c>
      <c r="B451" s="25">
        <f t="shared" si="49"/>
        <v>80.121032995241933</v>
      </c>
      <c r="C451" s="32">
        <f t="shared" si="50"/>
        <v>3358315.9778342983</v>
      </c>
      <c r="D451" s="32">
        <f t="shared" si="56"/>
        <v>2441.2155705508776</v>
      </c>
      <c r="E451" s="33">
        <f t="shared" si="51"/>
        <v>2.4906656305446584E-2</v>
      </c>
      <c r="F451" s="34">
        <f t="shared" si="52"/>
        <v>0.1</v>
      </c>
      <c r="G451" s="29">
        <v>0</v>
      </c>
      <c r="H451" s="35">
        <f t="shared" si="53"/>
        <v>17.387784895116372</v>
      </c>
      <c r="I451" s="32">
        <f t="shared" si="54"/>
        <v>531.45201059367025</v>
      </c>
      <c r="J451" s="36">
        <f t="shared" si="55"/>
        <v>2903071.7728895629</v>
      </c>
      <c r="K451" s="36">
        <v>503108.24437510391</v>
      </c>
    </row>
    <row r="452" spans="1:11" x14ac:dyDescent="0.2">
      <c r="A452" s="2">
        <v>438</v>
      </c>
      <c r="B452" s="25">
        <f t="shared" si="49"/>
        <v>79.95527616131227</v>
      </c>
      <c r="C452" s="32">
        <f t="shared" si="50"/>
        <v>3360752.1373655675</v>
      </c>
      <c r="D452" s="32">
        <f t="shared" si="56"/>
        <v>2436.1595312692225</v>
      </c>
      <c r="E452" s="33">
        <f t="shared" si="51"/>
        <v>2.4851681408149792E-2</v>
      </c>
      <c r="F452" s="34">
        <f t="shared" si="52"/>
        <v>0.1</v>
      </c>
      <c r="G452" s="29">
        <v>0</v>
      </c>
      <c r="H452" s="35">
        <f t="shared" si="53"/>
        <v>17.24348875661363</v>
      </c>
      <c r="I452" s="32">
        <f t="shared" si="54"/>
        <v>527.0416458812665</v>
      </c>
      <c r="J452" s="36">
        <f t="shared" si="55"/>
        <v>2903598.8145354441</v>
      </c>
      <c r="K452" s="36">
        <v>503419.68664735596</v>
      </c>
    </row>
    <row r="453" spans="1:11" x14ac:dyDescent="0.2">
      <c r="A453" s="2">
        <v>439</v>
      </c>
      <c r="B453" s="25">
        <f t="shared" si="49"/>
        <v>79.79022617752517</v>
      </c>
      <c r="C453" s="32">
        <f t="shared" si="50"/>
        <v>3363183.2624421893</v>
      </c>
      <c r="D453" s="32">
        <f t="shared" si="56"/>
        <v>2431.1250766217709</v>
      </c>
      <c r="E453" s="33">
        <f t="shared" si="51"/>
        <v>2.4796948661720622E-2</v>
      </c>
      <c r="F453" s="34">
        <f t="shared" si="52"/>
        <v>0.1</v>
      </c>
      <c r="G453" s="29">
        <v>0</v>
      </c>
      <c r="H453" s="35">
        <f t="shared" si="53"/>
        <v>17.100390089537662</v>
      </c>
      <c r="I453" s="32">
        <f t="shared" si="54"/>
        <v>522.66788149497302</v>
      </c>
      <c r="J453" s="36">
        <f t="shared" si="55"/>
        <v>2904121.482416939</v>
      </c>
      <c r="K453" s="36">
        <v>503729.57559479488</v>
      </c>
    </row>
    <row r="454" spans="1:11" x14ac:dyDescent="0.2">
      <c r="A454" s="2">
        <v>440</v>
      </c>
      <c r="B454" s="25">
        <f t="shared" si="49"/>
        <v>79.625878484492063</v>
      </c>
      <c r="C454" s="32">
        <f t="shared" si="50"/>
        <v>3365609.3745094328</v>
      </c>
      <c r="D454" s="32">
        <f t="shared" si="56"/>
        <v>2426.11206724355</v>
      </c>
      <c r="E454" s="33">
        <f t="shared" si="51"/>
        <v>2.4742456469778559E-2</v>
      </c>
      <c r="F454" s="34">
        <f t="shared" si="52"/>
        <v>0.1</v>
      </c>
      <c r="G454" s="29">
        <v>0</v>
      </c>
      <c r="H454" s="35">
        <f t="shared" si="53"/>
        <v>16.958478956423523</v>
      </c>
      <c r="I454" s="32">
        <f t="shared" si="54"/>
        <v>518.33041369939167</v>
      </c>
      <c r="J454" s="36">
        <f t="shared" si="55"/>
        <v>2904639.8128306386</v>
      </c>
      <c r="K454" s="36">
        <v>504037.91896466049</v>
      </c>
    </row>
    <row r="455" spans="1:11" x14ac:dyDescent="0.2">
      <c r="A455" s="2">
        <v>441</v>
      </c>
      <c r="B455" s="25">
        <f t="shared" si="49"/>
        <v>79.46222856215654</v>
      </c>
      <c r="C455" s="32">
        <f t="shared" si="50"/>
        <v>3368030.4948743843</v>
      </c>
      <c r="D455" s="32">
        <f t="shared" si="56"/>
        <v>2421.1203649514355</v>
      </c>
      <c r="E455" s="33">
        <f t="shared" si="51"/>
        <v>2.4688203249910744E-2</v>
      </c>
      <c r="F455" s="34">
        <f t="shared" si="52"/>
        <v>0.1</v>
      </c>
      <c r="G455" s="29">
        <v>0</v>
      </c>
      <c r="H455" s="35">
        <f t="shared" si="53"/>
        <v>16.817745502274384</v>
      </c>
      <c r="I455" s="32">
        <f t="shared" si="54"/>
        <v>514.02894127972922</v>
      </c>
      <c r="J455" s="36">
        <f t="shared" si="55"/>
        <v>2905153.8417719183</v>
      </c>
      <c r="K455" s="36">
        <v>504344.72446555312</v>
      </c>
    </row>
    <row r="456" spans="1:11" x14ac:dyDescent="0.2">
      <c r="A456" s="2">
        <v>442</v>
      </c>
      <c r="B456" s="25">
        <f t="shared" si="49"/>
        <v>79.299271929369823</v>
      </c>
      <c r="C456" s="32">
        <f t="shared" si="50"/>
        <v>3370446.6447071438</v>
      </c>
      <c r="D456" s="32">
        <f t="shared" si="56"/>
        <v>2416.1498327595182</v>
      </c>
      <c r="E456" s="33">
        <f t="shared" si="51"/>
        <v>2.4634187433557893E-2</v>
      </c>
      <c r="F456" s="34">
        <f t="shared" si="52"/>
        <v>0.1</v>
      </c>
      <c r="G456" s="29">
        <v>0</v>
      </c>
      <c r="H456" s="35">
        <f t="shared" si="53"/>
        <v>16.678179953877148</v>
      </c>
      <c r="I456" s="32">
        <f t="shared" si="54"/>
        <v>509.76316552090532</v>
      </c>
      <c r="J456" s="36">
        <f t="shared" si="55"/>
        <v>2905663.6049374393</v>
      </c>
      <c r="K456" s="36">
        <v>504649.99976762623</v>
      </c>
    </row>
    <row r="457" spans="1:11" x14ac:dyDescent="0.2">
      <c r="A457" s="2">
        <v>443</v>
      </c>
      <c r="B457" s="25">
        <f t="shared" si="49"/>
        <v>79.137004143471685</v>
      </c>
      <c r="C457" s="32">
        <f t="shared" si="50"/>
        <v>3372857.8450419991</v>
      </c>
      <c r="D457" s="32">
        <f t="shared" si="56"/>
        <v>2411.2003348553553</v>
      </c>
      <c r="E457" s="33">
        <f t="shared" si="51"/>
        <v>2.4580407465862764E-2</v>
      </c>
      <c r="F457" s="34">
        <f t="shared" si="52"/>
        <v>0.1</v>
      </c>
      <c r="G457" s="29">
        <v>0</v>
      </c>
      <c r="H457" s="35">
        <f t="shared" si="53"/>
        <v>16.539772619123756</v>
      </c>
      <c r="I457" s="32">
        <f t="shared" si="54"/>
        <v>505.53279018676449</v>
      </c>
      <c r="J457" s="36">
        <f t="shared" si="55"/>
        <v>2906169.1377276261</v>
      </c>
      <c r="K457" s="36">
        <v>504953.75250277831</v>
      </c>
    </row>
    <row r="458" spans="1:11" x14ac:dyDescent="0.2">
      <c r="A458" s="2">
        <v>444</v>
      </c>
      <c r="B458" s="25">
        <f t="shared" si="49"/>
        <v>78.975420799876858</v>
      </c>
      <c r="C458" s="32">
        <f t="shared" si="50"/>
        <v>3375264.1167786019</v>
      </c>
      <c r="D458" s="32">
        <f t="shared" si="56"/>
        <v>2406.2717366027646</v>
      </c>
      <c r="E458" s="33">
        <f t="shared" si="51"/>
        <v>2.4526861805513438E-2</v>
      </c>
      <c r="F458" s="34">
        <f t="shared" si="52"/>
        <v>0.1</v>
      </c>
      <c r="G458" s="29">
        <v>0</v>
      </c>
      <c r="H458" s="35">
        <f t="shared" si="53"/>
        <v>16.402513886338117</v>
      </c>
      <c r="I458" s="32">
        <f t="shared" si="54"/>
        <v>501.33752149954785</v>
      </c>
      <c r="J458" s="36">
        <f t="shared" si="55"/>
        <v>2906670.4752491256</v>
      </c>
      <c r="K458" s="36">
        <v>505255.99026484351</v>
      </c>
    </row>
    <row r="459" spans="1:11" x14ac:dyDescent="0.2">
      <c r="A459" s="2">
        <v>445</v>
      </c>
      <c r="B459" s="25">
        <f t="shared" si="49"/>
        <v>78.814517531666738</v>
      </c>
      <c r="C459" s="32">
        <f t="shared" si="50"/>
        <v>3377665.4806831083</v>
      </c>
      <c r="D459" s="32">
        <f t="shared" si="56"/>
        <v>2401.3639045064338</v>
      </c>
      <c r="E459" s="33">
        <f t="shared" si="51"/>
        <v>2.4473548924602434E-2</v>
      </c>
      <c r="F459" s="34">
        <f t="shared" si="52"/>
        <v>0.1</v>
      </c>
      <c r="G459" s="29">
        <v>0</v>
      </c>
      <c r="H459" s="35">
        <f t="shared" si="53"/>
        <v>16.266394223608625</v>
      </c>
      <c r="I459" s="32">
        <f t="shared" si="54"/>
        <v>497.17706811946812</v>
      </c>
      <c r="J459" s="36">
        <f t="shared" si="55"/>
        <v>2907167.652317245</v>
      </c>
      <c r="K459" s="36">
        <v>505556.72060978168</v>
      </c>
    </row>
    <row r="460" spans="1:11" x14ac:dyDescent="0.2">
      <c r="A460" s="2">
        <v>446</v>
      </c>
      <c r="B460" s="25">
        <f t="shared" si="49"/>
        <v>78.654290009186383</v>
      </c>
      <c r="C460" s="32">
        <f t="shared" si="50"/>
        <v>3380061.9573893342</v>
      </c>
      <c r="D460" s="32">
        <f t="shared" si="56"/>
        <v>2396.4767062258907</v>
      </c>
      <c r="E460" s="33">
        <f t="shared" si="51"/>
        <v>2.4420467308472686E-2</v>
      </c>
      <c r="F460" s="34">
        <f t="shared" si="52"/>
        <v>0.1</v>
      </c>
      <c r="G460" s="29">
        <v>0</v>
      </c>
      <c r="H460" s="35">
        <f t="shared" si="53"/>
        <v>16.131404178126218</v>
      </c>
      <c r="I460" s="32">
        <f t="shared" si="54"/>
        <v>493.0511411244928</v>
      </c>
      <c r="J460" s="36">
        <f t="shared" si="55"/>
        <v>2907660.7034583697</v>
      </c>
      <c r="K460" s="36">
        <v>505855.95105586707</v>
      </c>
    </row>
    <row r="461" spans="1:11" x14ac:dyDescent="0.2">
      <c r="A461" s="2">
        <v>447</v>
      </c>
      <c r="B461" s="25">
        <f t="shared" si="49"/>
        <v>78.494733939646608</v>
      </c>
      <c r="C461" s="32">
        <f t="shared" si="50"/>
        <v>3382453.5673998566</v>
      </c>
      <c r="D461" s="32">
        <f t="shared" si="56"/>
        <v>2391.6100105224177</v>
      </c>
      <c r="E461" s="33">
        <f t="shared" si="51"/>
        <v>2.4367615455587407E-2</v>
      </c>
      <c r="F461" s="34">
        <f t="shared" si="52"/>
        <v>0.1</v>
      </c>
      <c r="G461" s="29">
        <v>0</v>
      </c>
      <c r="H461" s="35">
        <f t="shared" si="53"/>
        <v>15.997534375527934</v>
      </c>
      <c r="I461" s="32">
        <f t="shared" si="54"/>
        <v>488.95945399023094</v>
      </c>
      <c r="J461" s="36">
        <f t="shared" si="55"/>
        <v>2908149.6629123599</v>
      </c>
      <c r="K461" s="36">
        <v>506153.68908387644</v>
      </c>
    </row>
    <row r="462" spans="1:11" x14ac:dyDescent="0.2">
      <c r="A462" s="2">
        <v>448</v>
      </c>
      <c r="B462" s="25">
        <f t="shared" si="49"/>
        <v>78.335845066731267</v>
      </c>
      <c r="C462" s="32">
        <f t="shared" si="50"/>
        <v>3384840.3310871604</v>
      </c>
      <c r="D462" s="32">
        <f t="shared" si="56"/>
        <v>2386.7636873037554</v>
      </c>
      <c r="E462" s="33">
        <f t="shared" si="51"/>
        <v>2.4314991877373328E-2</v>
      </c>
      <c r="F462" s="34">
        <f t="shared" si="52"/>
        <v>0.1</v>
      </c>
      <c r="G462" s="29">
        <v>0</v>
      </c>
      <c r="H462" s="35">
        <f t="shared" si="53"/>
        <v>15.864775519245905</v>
      </c>
      <c r="I462" s="32">
        <f t="shared" si="54"/>
        <v>484.9017225701117</v>
      </c>
      <c r="J462" s="36">
        <f t="shared" si="55"/>
        <v>2908634.5646349299</v>
      </c>
      <c r="K462" s="36">
        <v>506449.942137276</v>
      </c>
    </row>
    <row r="463" spans="1:11" x14ac:dyDescent="0.2">
      <c r="A463" s="2">
        <v>449</v>
      </c>
      <c r="B463" s="25">
        <f t="shared" si="49"/>
        <v>78.177619170209539</v>
      </c>
      <c r="C463" s="32">
        <f t="shared" si="50"/>
        <v>3387222.2686947286</v>
      </c>
      <c r="D463" s="32">
        <f t="shared" si="56"/>
        <v>2381.937607568223</v>
      </c>
      <c r="E463" s="33">
        <f t="shared" si="51"/>
        <v>2.4262595098085316E-2</v>
      </c>
      <c r="F463" s="34">
        <f t="shared" si="52"/>
        <v>0.1</v>
      </c>
      <c r="G463" s="29">
        <v>0</v>
      </c>
      <c r="H463" s="35">
        <f t="shared" si="53"/>
        <v>15.733118389861758</v>
      </c>
      <c r="I463" s="32">
        <f t="shared" si="54"/>
        <v>480.87766507559559</v>
      </c>
      <c r="J463" s="36">
        <f t="shared" si="55"/>
        <v>2909115.4423000054</v>
      </c>
      <c r="K463" s="36">
        <v>506744.71762240748</v>
      </c>
    </row>
    <row r="464" spans="1:11" x14ac:dyDescent="0.2">
      <c r="A464" s="2">
        <v>450</v>
      </c>
      <c r="B464" s="25">
        <f t="shared" ref="B464:B518" si="57">$C$4*(1+($C$6*($C$5/12)*A464))^(-1/$C$6)</f>
        <v>78.020052065553031</v>
      </c>
      <c r="C464" s="32">
        <f t="shared" ref="C464:C518" si="58">(($C$4^$C$6)/((1-$C$6)*($C$5/12)))*(($C$4^(1-$C$6))-(B464^(1-$C$6)))*30.4375</f>
        <v>3389599.4003381268</v>
      </c>
      <c r="D464" s="32">
        <f t="shared" si="56"/>
        <v>2377.1316433981992</v>
      </c>
      <c r="E464" s="33">
        <f t="shared" ref="E464:E518" si="59">-LN(B464/B463)*12</f>
        <v>2.4210423654689645E-2</v>
      </c>
      <c r="F464" s="34">
        <f t="shared" ref="F464:F518" si="60">IF(E464&gt;0.1,E464,0.1)</f>
        <v>0.1</v>
      </c>
      <c r="G464" s="29">
        <v>0</v>
      </c>
      <c r="H464" s="35">
        <f t="shared" ref="H464:H518" si="61">H463*EXP(-F464/12)</f>
        <v>15.602553844466376</v>
      </c>
      <c r="I464" s="32">
        <f t="shared" ref="I464:I518" si="62">IF(G464=0,((H463-H464)/(F464/12)*30.4375),D464)</f>
        <v>476.8870020566323</v>
      </c>
      <c r="J464" s="36">
        <f t="shared" ref="J464:J518" si="63">I464+J463</f>
        <v>2909592.3293020618</v>
      </c>
      <c r="K464" s="36">
        <v>507038.02290867339</v>
      </c>
    </row>
    <row r="465" spans="1:11" x14ac:dyDescent="0.2">
      <c r="A465" s="2">
        <v>451</v>
      </c>
      <c r="B465" s="25">
        <f t="shared" si="57"/>
        <v>77.863139603558025</v>
      </c>
      <c r="C465" s="32">
        <f t="shared" si="58"/>
        <v>3391971.7460061028</v>
      </c>
      <c r="D465" s="32">
        <f t="shared" ref="D465:D518" si="64">C465-C464</f>
        <v>2372.3456679759547</v>
      </c>
      <c r="E465" s="33">
        <f t="shared" si="59"/>
        <v>2.4158476096680589E-2</v>
      </c>
      <c r="F465" s="34">
        <f t="shared" si="60"/>
        <v>0.1</v>
      </c>
      <c r="G465" s="29">
        <v>0</v>
      </c>
      <c r="H465" s="35">
        <f t="shared" si="61"/>
        <v>15.473072816024969</v>
      </c>
      <c r="I465" s="32">
        <f t="shared" si="62"/>
        <v>472.92945638224137</v>
      </c>
      <c r="J465" s="36">
        <f t="shared" si="63"/>
        <v>2910065.2587584439</v>
      </c>
      <c r="K465" s="36">
        <v>507329.86532872112</v>
      </c>
    </row>
    <row r="466" spans="1:11" x14ac:dyDescent="0.2">
      <c r="A466" s="2">
        <v>452</v>
      </c>
      <c r="B466" s="25">
        <f t="shared" si="57"/>
        <v>77.706877669972172</v>
      </c>
      <c r="C466" s="32">
        <f t="shared" si="58"/>
        <v>3394339.3255616357</v>
      </c>
      <c r="D466" s="32">
        <f t="shared" si="64"/>
        <v>2367.579555532895</v>
      </c>
      <c r="E466" s="33">
        <f t="shared" si="59"/>
        <v>2.4106750986003761E-2</v>
      </c>
      <c r="F466" s="34">
        <f t="shared" si="60"/>
        <v>0.1</v>
      </c>
      <c r="G466" s="29">
        <v>0</v>
      </c>
      <c r="H466" s="35">
        <f t="shared" si="61"/>
        <v>15.344666312747414</v>
      </c>
      <c r="I466" s="32">
        <f t="shared" si="62"/>
        <v>469.00475322126874</v>
      </c>
      <c r="J466" s="36">
        <f t="shared" si="63"/>
        <v>2910534.2635116652</v>
      </c>
      <c r="K466" s="36">
        <v>507620.25217862643</v>
      </c>
    </row>
    <row r="467" spans="1:11" x14ac:dyDescent="0.2">
      <c r="A467" s="2">
        <v>453</v>
      </c>
      <c r="B467" s="25">
        <f t="shared" si="57"/>
        <v>77.55126218512622</v>
      </c>
      <c r="C467" s="32">
        <f t="shared" si="58"/>
        <v>3396702.1587430122</v>
      </c>
      <c r="D467" s="32">
        <f t="shared" si="64"/>
        <v>2362.833181376569</v>
      </c>
      <c r="E467" s="33">
        <f t="shared" si="59"/>
        <v>2.405524689688069E-2</v>
      </c>
      <c r="F467" s="34">
        <f t="shared" si="60"/>
        <v>0.1</v>
      </c>
      <c r="G467" s="29">
        <v>0</v>
      </c>
      <c r="H467" s="35">
        <f t="shared" si="61"/>
        <v>15.217325417463824</v>
      </c>
      <c r="I467" s="32">
        <f t="shared" si="62"/>
        <v>465.11262002331142</v>
      </c>
      <c r="J467" s="36">
        <f t="shared" si="63"/>
        <v>2910999.3761316882</v>
      </c>
      <c r="K467" s="36">
        <v>507909.19071807567</v>
      </c>
    </row>
    <row r="468" spans="1:11" x14ac:dyDescent="0.2">
      <c r="A468" s="2">
        <v>454</v>
      </c>
      <c r="B468" s="25">
        <f t="shared" si="57"/>
        <v>77.396289103570368</v>
      </c>
      <c r="C468" s="32">
        <f t="shared" si="58"/>
        <v>3399060.265164861</v>
      </c>
      <c r="D468" s="32">
        <f t="shared" si="64"/>
        <v>2358.1064218487591</v>
      </c>
      <c r="E468" s="33">
        <f t="shared" si="59"/>
        <v>2.4003962415673513E-2</v>
      </c>
      <c r="F468" s="34">
        <f t="shared" si="60"/>
        <v>0.1</v>
      </c>
      <c r="G468" s="29">
        <v>0</v>
      </c>
      <c r="H468" s="35">
        <f t="shared" si="61"/>
        <v>15.091041287005297</v>
      </c>
      <c r="I468" s="32">
        <f t="shared" si="62"/>
        <v>461.25278649977207</v>
      </c>
      <c r="J468" s="36">
        <f t="shared" si="63"/>
        <v>2911460.6289181882</v>
      </c>
      <c r="K468" s="36">
        <v>508196.68817054736</v>
      </c>
    </row>
    <row r="469" spans="1:11" x14ac:dyDescent="0.2">
      <c r="A469" s="2">
        <v>455</v>
      </c>
      <c r="B469" s="25">
        <f t="shared" si="57"/>
        <v>77.241954413714836</v>
      </c>
      <c r="C469" s="32">
        <f t="shared" si="58"/>
        <v>3401413.6643191972</v>
      </c>
      <c r="D469" s="32">
        <f t="shared" si="64"/>
        <v>2353.3991543361917</v>
      </c>
      <c r="E469" s="33">
        <f t="shared" si="59"/>
        <v>2.3952896140820322E-2</v>
      </c>
      <c r="F469" s="34">
        <f t="shared" si="60"/>
        <v>0.1</v>
      </c>
      <c r="G469" s="29">
        <v>0</v>
      </c>
      <c r="H469" s="35">
        <f t="shared" si="61"/>
        <v>14.9658051515898</v>
      </c>
      <c r="I469" s="32">
        <f t="shared" si="62"/>
        <v>457.42498460510177</v>
      </c>
      <c r="J469" s="36">
        <f t="shared" si="63"/>
        <v>2911918.0539027932</v>
      </c>
      <c r="K469" s="36">
        <v>508482.75172349281</v>
      </c>
    </row>
    <row r="470" spans="1:11" x14ac:dyDescent="0.2">
      <c r="A470" s="2">
        <v>456</v>
      </c>
      <c r="B470" s="25">
        <f t="shared" si="57"/>
        <v>77.088254137475516</v>
      </c>
      <c r="C470" s="32">
        <f t="shared" si="58"/>
        <v>3403762.3755764384</v>
      </c>
      <c r="D470" s="32">
        <f t="shared" si="64"/>
        <v>2348.7112572412007</v>
      </c>
      <c r="E470" s="33">
        <f t="shared" si="59"/>
        <v>2.3902046682622424E-2</v>
      </c>
      <c r="F470" s="34">
        <f t="shared" si="60"/>
        <v>0.1</v>
      </c>
      <c r="G470" s="29">
        <v>0</v>
      </c>
      <c r="H470" s="35">
        <f t="shared" si="61"/>
        <v>14.841608314213154</v>
      </c>
      <c r="I470" s="32">
        <f t="shared" si="62"/>
        <v>453.62894851819868</v>
      </c>
      <c r="J470" s="36">
        <f t="shared" si="63"/>
        <v>2912371.6828513113</v>
      </c>
      <c r="K470" s="36">
        <v>508767.3885285157</v>
      </c>
    </row>
    <row r="471" spans="1:11" x14ac:dyDescent="0.2">
      <c r="A471" s="2">
        <v>457</v>
      </c>
      <c r="B471" s="25">
        <f t="shared" si="57"/>
        <v>76.935184329923814</v>
      </c>
      <c r="C471" s="32">
        <f t="shared" si="58"/>
        <v>3406106.4181864327</v>
      </c>
      <c r="D471" s="32">
        <f t="shared" si="64"/>
        <v>2344.0426099942997</v>
      </c>
      <c r="E471" s="33">
        <f t="shared" si="59"/>
        <v>2.3851412663150412E-2</v>
      </c>
      <c r="F471" s="34">
        <f t="shared" si="60"/>
        <v>0.1</v>
      </c>
      <c r="G471" s="29">
        <v>0</v>
      </c>
      <c r="H471" s="35">
        <f t="shared" si="61"/>
        <v>14.718442150045073</v>
      </c>
      <c r="I471" s="32">
        <f t="shared" si="62"/>
        <v>449.86441462391673</v>
      </c>
      <c r="J471" s="36">
        <f t="shared" si="63"/>
        <v>2912821.5472659352</v>
      </c>
      <c r="K471" s="36">
        <v>509050.60570155102</v>
      </c>
    </row>
    <row r="472" spans="1:11" x14ac:dyDescent="0.2">
      <c r="A472" s="2">
        <v>458</v>
      </c>
      <c r="B472" s="25">
        <f t="shared" si="57"/>
        <v>76.78274107894066</v>
      </c>
      <c r="C472" s="32">
        <f t="shared" si="58"/>
        <v>3408445.8112794491</v>
      </c>
      <c r="D472" s="32">
        <f t="shared" si="64"/>
        <v>2339.3930930164643</v>
      </c>
      <c r="E472" s="33">
        <f t="shared" si="59"/>
        <v>2.3800992716166203E-2</v>
      </c>
      <c r="F472" s="34">
        <f t="shared" si="60"/>
        <v>0.1</v>
      </c>
      <c r="G472" s="29">
        <v>0</v>
      </c>
      <c r="H472" s="35">
        <f t="shared" si="61"/>
        <v>14.596298105830215</v>
      </c>
      <c r="I472" s="32">
        <f t="shared" si="62"/>
        <v>446.13112149476893</v>
      </c>
      <c r="J472" s="36">
        <f t="shared" si="63"/>
        <v>2913267.67838743</v>
      </c>
      <c r="K472" s="36">
        <v>509332.41032304283</v>
      </c>
    </row>
    <row r="473" spans="1:11" x14ac:dyDescent="0.2">
      <c r="A473" s="2">
        <v>459</v>
      </c>
      <c r="B473" s="25">
        <f t="shared" si="57"/>
        <v>76.630920504875178</v>
      </c>
      <c r="C473" s="32">
        <f t="shared" si="58"/>
        <v>3410780.5738671804</v>
      </c>
      <c r="D473" s="32">
        <f t="shared" si="64"/>
        <v>2334.7625877312385</v>
      </c>
      <c r="E473" s="33">
        <f t="shared" si="59"/>
        <v>2.3750785486939697E-2</v>
      </c>
      <c r="F473" s="34">
        <f t="shared" si="60"/>
        <v>0.1</v>
      </c>
      <c r="G473" s="29">
        <v>0</v>
      </c>
      <c r="H473" s="35">
        <f t="shared" si="61"/>
        <v>14.4751676992942</v>
      </c>
      <c r="I473" s="32">
        <f t="shared" si="62"/>
        <v>442.42880987279329</v>
      </c>
      <c r="J473" s="36">
        <f t="shared" si="63"/>
        <v>2913710.1071973029</v>
      </c>
      <c r="K473" s="36">
        <v>509612.80943812133</v>
      </c>
    </row>
    <row r="474" spans="1:11" x14ac:dyDescent="0.2">
      <c r="A474" s="2">
        <v>460</v>
      </c>
      <c r="B474" s="25">
        <f t="shared" si="57"/>
        <v>76.479718760207646</v>
      </c>
      <c r="C474" s="32">
        <f t="shared" si="58"/>
        <v>3413110.7248437144</v>
      </c>
      <c r="D474" s="32">
        <f t="shared" si="64"/>
        <v>2330.1509765340015</v>
      </c>
      <c r="E474" s="33">
        <f t="shared" si="59"/>
        <v>2.3700789632125463E-2</v>
      </c>
      <c r="F474" s="34">
        <f t="shared" si="60"/>
        <v>0.1</v>
      </c>
      <c r="G474" s="29">
        <v>0</v>
      </c>
      <c r="H474" s="35">
        <f t="shared" si="61"/>
        <v>14.355042518554562</v>
      </c>
      <c r="I474" s="32">
        <f t="shared" si="62"/>
        <v>438.75722265152848</v>
      </c>
      <c r="J474" s="36">
        <f t="shared" si="63"/>
        <v>2914148.8644199544</v>
      </c>
      <c r="K474" s="36">
        <v>509891.81005677907</v>
      </c>
    </row>
    <row r="475" spans="1:11" x14ac:dyDescent="0.2">
      <c r="A475" s="2">
        <v>461</v>
      </c>
      <c r="B475" s="25">
        <f t="shared" si="57"/>
        <v>76.329132029216368</v>
      </c>
      <c r="C475" s="32">
        <f t="shared" si="58"/>
        <v>3415436.2829865254</v>
      </c>
      <c r="D475" s="32">
        <f t="shared" si="64"/>
        <v>2325.55814281106</v>
      </c>
      <c r="E475" s="33">
        <f t="shared" si="59"/>
        <v>2.3651003819690194E-2</v>
      </c>
      <c r="F475" s="34">
        <f t="shared" si="60"/>
        <v>0.1</v>
      </c>
      <c r="G475" s="29">
        <v>0</v>
      </c>
      <c r="H475" s="35">
        <f t="shared" si="61"/>
        <v>14.235914221536584</v>
      </c>
      <c r="I475" s="32">
        <f t="shared" si="62"/>
        <v>435.11610485816504</v>
      </c>
      <c r="J475" s="36">
        <f t="shared" si="63"/>
        <v>2914583.9805248124</v>
      </c>
      <c r="K475" s="36">
        <v>510169.41915404599</v>
      </c>
    </row>
    <row r="476" spans="1:11" x14ac:dyDescent="0.2">
      <c r="A476" s="2">
        <v>462</v>
      </c>
      <c r="B476" s="25">
        <f t="shared" si="57"/>
        <v>76.179156527648814</v>
      </c>
      <c r="C476" s="32">
        <f t="shared" si="58"/>
        <v>3417757.2669574143</v>
      </c>
      <c r="D476" s="32">
        <f t="shared" si="64"/>
        <v>2320.9839708888903</v>
      </c>
      <c r="E476" s="33">
        <f t="shared" si="59"/>
        <v>2.3601426728772065E-2</v>
      </c>
      <c r="F476" s="34">
        <f t="shared" si="60"/>
        <v>0.1</v>
      </c>
      <c r="G476" s="29">
        <v>0</v>
      </c>
      <c r="H476" s="35">
        <f t="shared" si="61"/>
        <v>14.117774535393988</v>
      </c>
      <c r="I476" s="32">
        <f t="shared" si="62"/>
        <v>431.50520363583297</v>
      </c>
      <c r="J476" s="36">
        <f t="shared" si="63"/>
        <v>2915015.4857284483</v>
      </c>
      <c r="K476" s="36">
        <v>510445.64367016399</v>
      </c>
    </row>
    <row r="477" spans="1:11" x14ac:dyDescent="0.2">
      <c r="A477" s="2">
        <v>463</v>
      </c>
      <c r="B477" s="25">
        <f t="shared" si="57"/>
        <v>76.02978850239694</v>
      </c>
      <c r="C477" s="32">
        <f t="shared" si="58"/>
        <v>3420073.6953034839</v>
      </c>
      <c r="D477" s="32">
        <f t="shared" si="64"/>
        <v>2316.4283460695297</v>
      </c>
      <c r="E477" s="33">
        <f t="shared" si="59"/>
        <v>2.3552057049552134E-2</v>
      </c>
      <c r="F477" s="34">
        <f t="shared" si="60"/>
        <v>0.1</v>
      </c>
      <c r="G477" s="29">
        <v>0</v>
      </c>
      <c r="H477" s="35">
        <f t="shared" si="61"/>
        <v>14.000615255934424</v>
      </c>
      <c r="I477" s="32">
        <f t="shared" si="62"/>
        <v>427.92426822605734</v>
      </c>
      <c r="J477" s="36">
        <f t="shared" si="63"/>
        <v>2915443.4099966744</v>
      </c>
      <c r="K477" s="36">
        <v>510720.49051076034</v>
      </c>
    </row>
    <row r="478" spans="1:11" x14ac:dyDescent="0.2">
      <c r="A478" s="2">
        <v>464</v>
      </c>
      <c r="B478" s="25">
        <f t="shared" si="57"/>
        <v>75.881024231176411</v>
      </c>
      <c r="C478" s="32">
        <f t="shared" si="58"/>
        <v>3422385.5864580744</v>
      </c>
      <c r="D478" s="32">
        <f t="shared" si="64"/>
        <v>2311.8911545905285</v>
      </c>
      <c r="E478" s="33">
        <f t="shared" si="59"/>
        <v>2.3502893483152418E-2</v>
      </c>
      <c r="F478" s="34">
        <f t="shared" si="60"/>
        <v>0.1</v>
      </c>
      <c r="G478" s="29">
        <v>0</v>
      </c>
      <c r="H478" s="35">
        <f t="shared" si="61"/>
        <v>13.884428247049735</v>
      </c>
      <c r="I478" s="32">
        <f t="shared" si="62"/>
        <v>424.37304995132502</v>
      </c>
      <c r="J478" s="36">
        <f t="shared" si="63"/>
        <v>2915867.7830466256</v>
      </c>
      <c r="K478" s="36">
        <v>510993.96654702042</v>
      </c>
    </row>
    <row r="479" spans="1:11" x14ac:dyDescent="0.2">
      <c r="A479" s="2">
        <v>465</v>
      </c>
      <c r="B479" s="25">
        <f t="shared" si="57"/>
        <v>75.732860022209962</v>
      </c>
      <c r="C479" s="32">
        <f t="shared" si="58"/>
        <v>3424692.9587416803</v>
      </c>
      <c r="D479" s="32">
        <f t="shared" si="64"/>
        <v>2307.3722836058587</v>
      </c>
      <c r="E479" s="33">
        <f t="shared" si="59"/>
        <v>2.3453934741496638E-2</v>
      </c>
      <c r="F479" s="34">
        <f t="shared" si="60"/>
        <v>0.1</v>
      </c>
      <c r="G479" s="29">
        <v>0</v>
      </c>
      <c r="H479" s="35">
        <f t="shared" si="61"/>
        <v>13.769205440150944</v>
      </c>
      <c r="I479" s="32">
        <f t="shared" si="62"/>
        <v>420.85130219783269</v>
      </c>
      <c r="J479" s="36">
        <f t="shared" si="63"/>
        <v>2916288.6343488232</v>
      </c>
      <c r="K479" s="36">
        <v>511266.07861585933</v>
      </c>
    </row>
    <row r="480" spans="1:11" x14ac:dyDescent="0.2">
      <c r="A480" s="2">
        <v>466</v>
      </c>
      <c r="B480" s="25">
        <f t="shared" si="57"/>
        <v>75.585292213914286</v>
      </c>
      <c r="C480" s="32">
        <f t="shared" si="58"/>
        <v>3426995.8303628974</v>
      </c>
      <c r="D480" s="32">
        <f t="shared" si="64"/>
        <v>2302.871621217113</v>
      </c>
      <c r="E480" s="33">
        <f t="shared" si="59"/>
        <v>2.3405179547260371E-2</v>
      </c>
      <c r="F480" s="34">
        <f t="shared" si="60"/>
        <v>0.1</v>
      </c>
      <c r="G480" s="29">
        <v>0</v>
      </c>
      <c r="H480" s="35">
        <f t="shared" si="61"/>
        <v>13.654938833607934</v>
      </c>
      <c r="I480" s="32">
        <f t="shared" si="62"/>
        <v>417.35878039834489</v>
      </c>
      <c r="J480" s="36">
        <f t="shared" si="63"/>
        <v>2916705.9931292217</v>
      </c>
      <c r="K480" s="36">
        <v>511536.833520093</v>
      </c>
    </row>
    <row r="481" spans="1:11" x14ac:dyDescent="0.2">
      <c r="A481" s="2">
        <v>467</v>
      </c>
      <c r="B481" s="25">
        <f t="shared" si="57"/>
        <v>75.438317174591248</v>
      </c>
      <c r="C481" s="32">
        <f t="shared" si="58"/>
        <v>3429294.219419329</v>
      </c>
      <c r="D481" s="32">
        <f t="shared" si="64"/>
        <v>2298.3890564315952</v>
      </c>
      <c r="E481" s="33">
        <f t="shared" si="59"/>
        <v>2.3356626633681071E-2</v>
      </c>
      <c r="F481" s="34">
        <f t="shared" si="60"/>
        <v>0.1</v>
      </c>
      <c r="G481" s="29">
        <v>0</v>
      </c>
      <c r="H481" s="35">
        <f t="shared" si="61"/>
        <v>13.541620492193774</v>
      </c>
      <c r="I481" s="32">
        <f t="shared" si="62"/>
        <v>413.89524201522136</v>
      </c>
      <c r="J481" s="36">
        <f t="shared" si="63"/>
        <v>2917119.8883712371</v>
      </c>
      <c r="K481" s="36">
        <v>511806.23802860809</v>
      </c>
    </row>
    <row r="482" spans="1:11" x14ac:dyDescent="0.2">
      <c r="A482" s="2">
        <v>468</v>
      </c>
      <c r="B482" s="25">
        <f t="shared" si="57"/>
        <v>75.291931302122578</v>
      </c>
      <c r="C482" s="32">
        <f t="shared" si="58"/>
        <v>3431588.143898481</v>
      </c>
      <c r="D482" s="32">
        <f t="shared" si="64"/>
        <v>2293.9244791520759</v>
      </c>
      <c r="E482" s="33">
        <f t="shared" si="59"/>
        <v>2.330827474450024E-2</v>
      </c>
      <c r="F482" s="34">
        <f t="shared" si="60"/>
        <v>0.1</v>
      </c>
      <c r="G482" s="29">
        <v>0</v>
      </c>
      <c r="H482" s="35">
        <f t="shared" si="61"/>
        <v>13.429242546533658</v>
      </c>
      <c r="I482" s="32">
        <f t="shared" si="62"/>
        <v>410.46044652357347</v>
      </c>
      <c r="J482" s="36">
        <f t="shared" si="63"/>
        <v>2917530.3488177606</v>
      </c>
      <c r="K482" s="36">
        <v>512074.29887653136</v>
      </c>
    </row>
    <row r="483" spans="1:11" x14ac:dyDescent="0.2">
      <c r="A483" s="2">
        <v>469</v>
      </c>
      <c r="B483" s="25">
        <f t="shared" si="57"/>
        <v>75.146131023668374</v>
      </c>
      <c r="C483" s="32">
        <f t="shared" si="58"/>
        <v>3433877.6216786723</v>
      </c>
      <c r="D483" s="32">
        <f t="shared" si="64"/>
        <v>2289.4777801912278</v>
      </c>
      <c r="E483" s="33">
        <f t="shared" si="59"/>
        <v>2.3260122633841539E-2</v>
      </c>
      <c r="F483" s="34">
        <f t="shared" si="60"/>
        <v>0.1</v>
      </c>
      <c r="G483" s="29">
        <v>0</v>
      </c>
      <c r="H483" s="35">
        <f t="shared" si="61"/>
        <v>13.31779719255842</v>
      </c>
      <c r="I483" s="32">
        <f t="shared" si="62"/>
        <v>407.05415539455771</v>
      </c>
      <c r="J483" s="36">
        <f t="shared" si="63"/>
        <v>2917937.402973155</v>
      </c>
      <c r="K483" s="36">
        <v>512341.02276539803</v>
      </c>
    </row>
    <row r="484" spans="1:11" x14ac:dyDescent="0.2">
      <c r="A484" s="2">
        <v>470</v>
      </c>
      <c r="B484" s="25">
        <f t="shared" si="57"/>
        <v>75.000912795369331</v>
      </c>
      <c r="C484" s="32">
        <f t="shared" si="58"/>
        <v>3436162.6705299206</v>
      </c>
      <c r="D484" s="32">
        <f t="shared" si="64"/>
        <v>2285.0488512483425</v>
      </c>
      <c r="E484" s="33">
        <f t="shared" si="59"/>
        <v>2.3212169066102243E-2</v>
      </c>
      <c r="F484" s="34">
        <f t="shared" si="60"/>
        <v>0.1</v>
      </c>
      <c r="G484" s="29">
        <v>0</v>
      </c>
      <c r="H484" s="35">
        <f t="shared" si="61"/>
        <v>13.207276690962578</v>
      </c>
      <c r="I484" s="32">
        <f t="shared" si="62"/>
        <v>403.67613207881101</v>
      </c>
      <c r="J484" s="36">
        <f t="shared" si="63"/>
        <v>2918341.0791052338</v>
      </c>
      <c r="K484" s="36">
        <v>512606.41636331915</v>
      </c>
    </row>
    <row r="485" spans="1:11" x14ac:dyDescent="0.2">
      <c r="A485" s="2">
        <v>471</v>
      </c>
      <c r="B485" s="25">
        <f t="shared" si="57"/>
        <v>74.85627310205254</v>
      </c>
      <c r="C485" s="32">
        <f t="shared" si="58"/>
        <v>3438443.3081148029</v>
      </c>
      <c r="D485" s="32">
        <f t="shared" si="64"/>
        <v>2280.6375848823227</v>
      </c>
      <c r="E485" s="33">
        <f t="shared" si="59"/>
        <v>2.3164412815855379E-2</v>
      </c>
      <c r="F485" s="34">
        <f t="shared" si="60"/>
        <v>0.1</v>
      </c>
      <c r="G485" s="29">
        <v>0</v>
      </c>
      <c r="H485" s="35">
        <f t="shared" si="61"/>
        <v>13.097673366666886</v>
      </c>
      <c r="I485" s="32">
        <f t="shared" si="62"/>
        <v>400.32614199001654</v>
      </c>
      <c r="J485" s="36">
        <f t="shared" si="63"/>
        <v>2918741.4052472236</v>
      </c>
      <c r="K485" s="36">
        <v>512870.48630514852</v>
      </c>
    </row>
    <row r="486" spans="1:11" x14ac:dyDescent="0.2">
      <c r="A486" s="2">
        <v>472</v>
      </c>
      <c r="B486" s="25">
        <f t="shared" si="57"/>
        <v>74.712208456941099</v>
      </c>
      <c r="C486" s="32">
        <f t="shared" si="58"/>
        <v>3440719.5519893412</v>
      </c>
      <c r="D486" s="32">
        <f t="shared" si="64"/>
        <v>2276.2438745382242</v>
      </c>
      <c r="E486" s="33">
        <f t="shared" si="59"/>
        <v>2.3116852667707841E-2</v>
      </c>
      <c r="F486" s="34">
        <f t="shared" si="60"/>
        <v>0.1</v>
      </c>
      <c r="G486" s="29">
        <v>0</v>
      </c>
      <c r="H486" s="35">
        <f t="shared" si="61"/>
        <v>12.988979608285328</v>
      </c>
      <c r="I486" s="32">
        <f t="shared" si="62"/>
        <v>397.00395248863788</v>
      </c>
      <c r="J486" s="36">
        <f t="shared" si="63"/>
        <v>2919138.4091997123</v>
      </c>
      <c r="K486" s="36">
        <v>513133.23919264844</v>
      </c>
    </row>
    <row r="487" spans="1:11" x14ac:dyDescent="0.2">
      <c r="A487" s="2">
        <v>473</v>
      </c>
      <c r="B487" s="25">
        <f t="shared" si="57"/>
        <v>74.568715401366802</v>
      </c>
      <c r="C487" s="32">
        <f t="shared" si="58"/>
        <v>3442991.41960386</v>
      </c>
      <c r="D487" s="32">
        <f t="shared" si="64"/>
        <v>2271.867614518851</v>
      </c>
      <c r="E487" s="33">
        <f t="shared" si="59"/>
        <v>2.3069487416269286E-2</v>
      </c>
      <c r="F487" s="34">
        <f t="shared" si="60"/>
        <v>0.1</v>
      </c>
      <c r="G487" s="29">
        <v>0</v>
      </c>
      <c r="H487" s="35">
        <f t="shared" si="61"/>
        <v>12.881187867596561</v>
      </c>
      <c r="I487" s="32">
        <f t="shared" si="62"/>
        <v>393.70933286572455</v>
      </c>
      <c r="J487" s="36">
        <f t="shared" si="63"/>
        <v>2919532.118532578</v>
      </c>
      <c r="K487" s="36">
        <v>513394.68159465474</v>
      </c>
    </row>
    <row r="488" spans="1:11" x14ac:dyDescent="0.2">
      <c r="A488" s="2">
        <v>474</v>
      </c>
      <c r="B488" s="25">
        <f t="shared" si="57"/>
        <v>74.425790504486798</v>
      </c>
      <c r="C488" s="32">
        <f t="shared" si="58"/>
        <v>3445258.9283038336</v>
      </c>
      <c r="D488" s="32">
        <f t="shared" si="64"/>
        <v>2267.5086999735795</v>
      </c>
      <c r="E488" s="33">
        <f t="shared" si="59"/>
        <v>2.3022315865976882E-2</v>
      </c>
      <c r="F488" s="34">
        <f t="shared" si="60"/>
        <v>0.1</v>
      </c>
      <c r="G488" s="29">
        <v>0</v>
      </c>
      <c r="H488" s="35">
        <f t="shared" si="61"/>
        <v>12.774290659019716</v>
      </c>
      <c r="I488" s="32">
        <f t="shared" si="62"/>
        <v>390.4420543269253</v>
      </c>
      <c r="J488" s="36">
        <f t="shared" si="63"/>
        <v>2919922.5605869051</v>
      </c>
      <c r="K488" s="36">
        <v>513654.82004724111</v>
      </c>
    </row>
    <row r="489" spans="1:11" x14ac:dyDescent="0.2">
      <c r="A489" s="2">
        <v>475</v>
      </c>
      <c r="B489" s="25">
        <f t="shared" si="57"/>
        <v>74.283430363003333</v>
      </c>
      <c r="C489" s="32">
        <f t="shared" si="58"/>
        <v>3447522.0953307268</v>
      </c>
      <c r="D489" s="32">
        <f t="shared" si="64"/>
        <v>2263.1670268932357</v>
      </c>
      <c r="E489" s="33">
        <f t="shared" si="59"/>
        <v>2.2975336831044184E-2</v>
      </c>
      <c r="F489" s="34">
        <f t="shared" si="60"/>
        <v>0.1</v>
      </c>
      <c r="G489" s="29">
        <v>0</v>
      </c>
      <c r="H489" s="35">
        <f t="shared" si="61"/>
        <v>12.668280559094571</v>
      </c>
      <c r="I489" s="32">
        <f t="shared" si="62"/>
        <v>387.20188997659204</v>
      </c>
      <c r="J489" s="36">
        <f t="shared" si="63"/>
        <v>2920309.7624768815</v>
      </c>
      <c r="K489" s="36">
        <v>513913.66105388245</v>
      </c>
    </row>
    <row r="490" spans="1:11" x14ac:dyDescent="0.2">
      <c r="A490" s="2">
        <v>476</v>
      </c>
      <c r="B490" s="25">
        <f t="shared" si="57"/>
        <v>74.141631600887024</v>
      </c>
      <c r="C490" s="32">
        <f t="shared" si="58"/>
        <v>3449780.937822836</v>
      </c>
      <c r="D490" s="32">
        <f t="shared" si="64"/>
        <v>2258.8424921091646</v>
      </c>
      <c r="E490" s="33">
        <f t="shared" si="59"/>
        <v>2.2928549135343309E-2</v>
      </c>
      <c r="F490" s="34">
        <f t="shared" si="60"/>
        <v>0.1</v>
      </c>
      <c r="G490" s="29">
        <v>0</v>
      </c>
      <c r="H490" s="35">
        <f t="shared" si="61"/>
        <v>12.563150205966028</v>
      </c>
      <c r="I490" s="32">
        <f t="shared" si="62"/>
        <v>383.98861480200094</v>
      </c>
      <c r="J490" s="36">
        <f t="shared" si="63"/>
        <v>2920693.7510916833</v>
      </c>
      <c r="K490" s="36">
        <v>514171.21108561737</v>
      </c>
    </row>
    <row r="491" spans="1:11" x14ac:dyDescent="0.2">
      <c r="A491" s="2">
        <v>477</v>
      </c>
      <c r="B491" s="25">
        <f t="shared" si="57"/>
        <v>74.000390869103668</v>
      </c>
      <c r="C491" s="32">
        <f t="shared" si="58"/>
        <v>3452035.4728161027</v>
      </c>
      <c r="D491" s="32">
        <f t="shared" si="64"/>
        <v>2254.5349932666868</v>
      </c>
      <c r="E491" s="33">
        <f t="shared" si="59"/>
        <v>2.2881951612272383E-2</v>
      </c>
      <c r="F491" s="34">
        <f t="shared" si="60"/>
        <v>0.1</v>
      </c>
      <c r="G491" s="29">
        <v>0</v>
      </c>
      <c r="H491" s="35">
        <f t="shared" si="61"/>
        <v>12.458892298872872</v>
      </c>
      <c r="I491" s="32">
        <f t="shared" si="62"/>
        <v>380.80200565775459</v>
      </c>
      <c r="J491" s="36">
        <f t="shared" si="63"/>
        <v>2921074.5530973412</v>
      </c>
      <c r="K491" s="36">
        <v>514427.4765812101</v>
      </c>
    </row>
    <row r="492" spans="1:11" x14ac:dyDescent="0.2">
      <c r="A492" s="2">
        <v>478</v>
      </c>
      <c r="B492" s="25">
        <f t="shared" si="57"/>
        <v>73.859704845343714</v>
      </c>
      <c r="C492" s="32">
        <f t="shared" si="58"/>
        <v>3454285.717244958</v>
      </c>
      <c r="D492" s="32">
        <f t="shared" si="64"/>
        <v>2250.244428855367</v>
      </c>
      <c r="E492" s="33">
        <f t="shared" si="59"/>
        <v>2.283554310476054E-2</v>
      </c>
      <c r="F492" s="34">
        <f t="shared" si="60"/>
        <v>0.1</v>
      </c>
      <c r="G492" s="29">
        <v>0</v>
      </c>
      <c r="H492" s="35">
        <f t="shared" si="61"/>
        <v>12.355499597640764</v>
      </c>
      <c r="I492" s="32">
        <f t="shared" si="62"/>
        <v>377.6418412502756</v>
      </c>
      <c r="J492" s="36">
        <f t="shared" si="63"/>
        <v>2921452.1949385917</v>
      </c>
      <c r="K492" s="36">
        <v>514682.46394731133</v>
      </c>
    </row>
    <row r="493" spans="1:11" x14ac:dyDescent="0.2">
      <c r="A493" s="2">
        <v>479</v>
      </c>
      <c r="B493" s="25">
        <f t="shared" si="57"/>
        <v>73.719570233755775</v>
      </c>
      <c r="C493" s="32">
        <f t="shared" si="58"/>
        <v>3456531.6879430944</v>
      </c>
      <c r="D493" s="32">
        <f t="shared" si="64"/>
        <v>2245.9706981363706</v>
      </c>
      <c r="E493" s="33">
        <f t="shared" si="59"/>
        <v>2.2789322465043296E-2</v>
      </c>
      <c r="F493" s="34">
        <f t="shared" si="60"/>
        <v>0.1</v>
      </c>
      <c r="G493" s="29">
        <v>0</v>
      </c>
      <c r="H493" s="35">
        <f t="shared" si="61"/>
        <v>12.252964922179457</v>
      </c>
      <c r="I493" s="32">
        <f t="shared" si="62"/>
        <v>374.50790212242305</v>
      </c>
      <c r="J493" s="36">
        <f t="shared" si="63"/>
        <v>2921826.7028407142</v>
      </c>
      <c r="K493" s="36">
        <v>514936.17955861858</v>
      </c>
    </row>
    <row r="494" spans="1:11" x14ac:dyDescent="0.2">
      <c r="A494" s="2">
        <v>480</v>
      </c>
      <c r="B494" s="25">
        <f t="shared" si="57"/>
        <v>73.579983764682751</v>
      </c>
      <c r="C494" s="32">
        <f t="shared" si="58"/>
        <v>3458773.4016442923</v>
      </c>
      <c r="D494" s="32">
        <f t="shared" si="64"/>
        <v>2241.7137011978775</v>
      </c>
      <c r="E494" s="33">
        <f t="shared" si="59"/>
        <v>2.2743288554662181E-2</v>
      </c>
      <c r="F494" s="34">
        <f t="shared" si="60"/>
        <v>0.1</v>
      </c>
      <c r="G494" s="29">
        <v>0</v>
      </c>
      <c r="H494" s="35">
        <f t="shared" si="61"/>
        <v>12.151281151984172</v>
      </c>
      <c r="I494" s="32">
        <f t="shared" si="62"/>
        <v>371.39997063827792</v>
      </c>
      <c r="J494" s="36">
        <f t="shared" si="63"/>
        <v>2922198.1028113523</v>
      </c>
      <c r="K494" s="36">
        <v>515188.62975803524</v>
      </c>
    </row>
    <row r="495" spans="1:11" x14ac:dyDescent="0.2">
      <c r="A495" s="2">
        <v>481</v>
      </c>
      <c r="B495" s="25">
        <f t="shared" si="57"/>
        <v>73.440942194401359</v>
      </c>
      <c r="C495" s="32">
        <f t="shared" si="58"/>
        <v>3461010.8749832087</v>
      </c>
      <c r="D495" s="32">
        <f t="shared" si="64"/>
        <v>2237.4733389164321</v>
      </c>
      <c r="E495" s="33">
        <f t="shared" si="59"/>
        <v>2.2697440244330909E-2</v>
      </c>
      <c r="F495" s="34">
        <f t="shared" si="60"/>
        <v>0.1</v>
      </c>
      <c r="G495" s="29">
        <v>0</v>
      </c>
      <c r="H495" s="35">
        <f t="shared" si="61"/>
        <v>12.050441225641114</v>
      </c>
      <c r="I495" s="32">
        <f t="shared" si="62"/>
        <v>368.31783096801911</v>
      </c>
      <c r="J495" s="36">
        <f t="shared" si="63"/>
        <v>2922566.4206423205</v>
      </c>
      <c r="K495" s="36">
        <v>515439.82085682952</v>
      </c>
    </row>
    <row r="496" spans="1:11" x14ac:dyDescent="0.2">
      <c r="A496" s="2">
        <v>482</v>
      </c>
      <c r="B496" s="25">
        <f t="shared" si="57"/>
        <v>73.302442304864698</v>
      </c>
      <c r="C496" s="32">
        <f t="shared" si="58"/>
        <v>3463244.1244961708</v>
      </c>
      <c r="D496" s="32">
        <f t="shared" si="64"/>
        <v>2233.2495129620656</v>
      </c>
      <c r="E496" s="33">
        <f t="shared" si="59"/>
        <v>2.265177641385362E-2</v>
      </c>
      <c r="F496" s="34">
        <f t="shared" si="60"/>
        <v>0.1</v>
      </c>
      <c r="G496" s="29">
        <v>0</v>
      </c>
      <c r="H496" s="35">
        <f t="shared" si="61"/>
        <v>11.950438140337093</v>
      </c>
      <c r="I496" s="32">
        <f t="shared" si="62"/>
        <v>365.26126907293599</v>
      </c>
      <c r="J496" s="36">
        <f t="shared" si="63"/>
        <v>2922931.6819113935</v>
      </c>
      <c r="K496" s="36">
        <v>515689.75913479197</v>
      </c>
    </row>
    <row r="497" spans="1:11" x14ac:dyDescent="0.2">
      <c r="A497" s="2">
        <v>483</v>
      </c>
      <c r="B497" s="25">
        <f t="shared" si="57"/>
        <v>73.164480903448037</v>
      </c>
      <c r="C497" s="32">
        <f t="shared" si="58"/>
        <v>3465473.166621923</v>
      </c>
      <c r="D497" s="32">
        <f t="shared" si="64"/>
        <v>2229.0421257521957</v>
      </c>
      <c r="E497" s="33">
        <f t="shared" si="59"/>
        <v>2.2606295952013723E-2</v>
      </c>
      <c r="F497" s="34">
        <f t="shared" si="60"/>
        <v>0.1</v>
      </c>
      <c r="G497" s="29">
        <v>0</v>
      </c>
      <c r="H497" s="35">
        <f t="shared" si="61"/>
        <v>11.851264951373221</v>
      </c>
      <c r="I497" s="32">
        <f t="shared" si="62"/>
        <v>362.23007269054432</v>
      </c>
      <c r="J497" s="36">
        <f t="shared" si="63"/>
        <v>2923293.9119840842</v>
      </c>
      <c r="K497" s="36">
        <v>515938.4508403925</v>
      </c>
    </row>
    <row r="498" spans="1:11" x14ac:dyDescent="0.2">
      <c r="A498" s="2">
        <v>484</v>
      </c>
      <c r="B498" s="25">
        <f t="shared" si="57"/>
        <v>73.027054822697309</v>
      </c>
      <c r="C498" s="32">
        <f t="shared" si="58"/>
        <v>3467698.0177024314</v>
      </c>
      <c r="D498" s="32">
        <f t="shared" si="64"/>
        <v>2224.851080508437</v>
      </c>
      <c r="E498" s="33">
        <f t="shared" si="59"/>
        <v>2.2560997756526847E-2</v>
      </c>
      <c r="F498" s="34">
        <f t="shared" si="60"/>
        <v>0.1</v>
      </c>
      <c r="G498" s="29">
        <v>0</v>
      </c>
      <c r="H498" s="35">
        <f t="shared" si="61"/>
        <v>11.752914771682628</v>
      </c>
      <c r="I498" s="32">
        <f t="shared" si="62"/>
        <v>359.22403131989097</v>
      </c>
      <c r="J498" s="36">
        <f t="shared" si="63"/>
        <v>2923653.136015404</v>
      </c>
      <c r="K498" s="36">
        <v>516185.90219093679</v>
      </c>
    </row>
    <row r="499" spans="1:11" x14ac:dyDescent="0.2">
      <c r="A499" s="2">
        <v>485</v>
      </c>
      <c r="B499" s="25">
        <f t="shared" si="57"/>
        <v>72.890160920080845</v>
      </c>
      <c r="C499" s="32">
        <f t="shared" si="58"/>
        <v>3469918.6939836382</v>
      </c>
      <c r="D499" s="32">
        <f t="shared" si="64"/>
        <v>2220.6762812067755</v>
      </c>
      <c r="E499" s="33">
        <f t="shared" si="59"/>
        <v>2.2515880733916388E-2</v>
      </c>
      <c r="F499" s="34">
        <f t="shared" si="60"/>
        <v>0.1</v>
      </c>
      <c r="G499" s="29">
        <v>0</v>
      </c>
      <c r="H499" s="35">
        <f t="shared" si="61"/>
        <v>11.655380771352201</v>
      </c>
      <c r="I499" s="32">
        <f t="shared" si="62"/>
        <v>356.24293620688388</v>
      </c>
      <c r="J499" s="36">
        <f t="shared" si="63"/>
        <v>2924009.378951611</v>
      </c>
      <c r="K499" s="36">
        <v>516432.11937272141</v>
      </c>
    </row>
    <row r="500" spans="1:11" x14ac:dyDescent="0.2">
      <c r="A500" s="2">
        <v>486</v>
      </c>
      <c r="B500" s="25">
        <f t="shared" si="57"/>
        <v>72.753796077743985</v>
      </c>
      <c r="C500" s="32">
        <f t="shared" si="58"/>
        <v>3472135.2116161897</v>
      </c>
      <c r="D500" s="32">
        <f t="shared" si="64"/>
        <v>2216.5176325514913</v>
      </c>
      <c r="E500" s="33">
        <f t="shared" si="59"/>
        <v>2.2470943799433055E-2</v>
      </c>
      <c r="F500" s="34">
        <f t="shared" si="60"/>
        <v>0.1</v>
      </c>
      <c r="G500" s="29">
        <v>0</v>
      </c>
      <c r="H500" s="35">
        <f t="shared" si="61"/>
        <v>11.558656177148277</v>
      </c>
      <c r="I500" s="32">
        <f t="shared" si="62"/>
        <v>353.28658032983031</v>
      </c>
      <c r="J500" s="36">
        <f t="shared" si="63"/>
        <v>2924362.6655319408</v>
      </c>
      <c r="K500" s="36">
        <v>516677.10854118876</v>
      </c>
    </row>
    <row r="501" spans="1:11" x14ac:dyDescent="0.2">
      <c r="A501" s="2">
        <v>487</v>
      </c>
      <c r="B501" s="25">
        <f t="shared" si="57"/>
        <v>72.617957202266581</v>
      </c>
      <c r="C501" s="32">
        <f t="shared" si="58"/>
        <v>3474347.5866562352</v>
      </c>
      <c r="D501" s="32">
        <f t="shared" si="64"/>
        <v>2212.3750400454737</v>
      </c>
      <c r="E501" s="33">
        <f t="shared" si="59"/>
        <v>2.2426185876967823E-2</v>
      </c>
      <c r="F501" s="34">
        <f t="shared" si="60"/>
        <v>0.1</v>
      </c>
      <c r="G501" s="29">
        <v>0</v>
      </c>
      <c r="H501" s="35">
        <f t="shared" si="61"/>
        <v>11.462734272046275</v>
      </c>
      <c r="I501" s="32">
        <f t="shared" si="62"/>
        <v>350.35475838506534</v>
      </c>
      <c r="J501" s="36">
        <f t="shared" si="63"/>
        <v>2924713.0202903259</v>
      </c>
      <c r="K501" s="36">
        <v>516920.87582108082</v>
      </c>
    </row>
    <row r="502" spans="1:11" x14ac:dyDescent="0.2">
      <c r="A502" s="2">
        <v>488</v>
      </c>
      <c r="B502" s="25">
        <f t="shared" si="57"/>
        <v>72.482641224423404</v>
      </c>
      <c r="C502" s="32">
        <f t="shared" si="58"/>
        <v>3476555.8350661066</v>
      </c>
      <c r="D502" s="32">
        <f t="shared" si="64"/>
        <v>2208.2484098714776</v>
      </c>
      <c r="E502" s="33">
        <f t="shared" si="59"/>
        <v>2.2381605898964822E-2</v>
      </c>
      <c r="F502" s="34">
        <f t="shared" si="60"/>
        <v>0.1</v>
      </c>
      <c r="G502" s="29">
        <v>0</v>
      </c>
      <c r="H502" s="35">
        <f t="shared" si="61"/>
        <v>11.367608394764236</v>
      </c>
      <c r="I502" s="32">
        <f t="shared" si="62"/>
        <v>347.44726677264555</v>
      </c>
      <c r="J502" s="36">
        <f t="shared" si="63"/>
        <v>2925060.4675570987</v>
      </c>
      <c r="K502" s="36">
        <v>517163.42730659229</v>
      </c>
    </row>
    <row r="503" spans="1:11" x14ac:dyDescent="0.2">
      <c r="A503" s="2">
        <v>489</v>
      </c>
      <c r="B503" s="25">
        <f t="shared" si="57"/>
        <v>72.347845098947246</v>
      </c>
      <c r="C503" s="32">
        <f t="shared" si="58"/>
        <v>3478759.9727150984</v>
      </c>
      <c r="D503" s="32">
        <f t="shared" si="64"/>
        <v>2204.1376489917748</v>
      </c>
      <c r="E503" s="33">
        <f t="shared" si="59"/>
        <v>2.233720280634896E-2</v>
      </c>
      <c r="F503" s="34">
        <f t="shared" si="60"/>
        <v>0.1</v>
      </c>
      <c r="G503" s="29">
        <v>0</v>
      </c>
      <c r="H503" s="35">
        <f t="shared" si="61"/>
        <v>11.273271939300232</v>
      </c>
      <c r="I503" s="32">
        <f t="shared" si="62"/>
        <v>344.5639035822764</v>
      </c>
      <c r="J503" s="36">
        <f t="shared" si="63"/>
        <v>2925405.031460681</v>
      </c>
      <c r="K503" s="36">
        <v>517404.76906152291</v>
      </c>
    </row>
    <row r="504" spans="1:11" x14ac:dyDescent="0.2">
      <c r="A504" s="2">
        <v>490</v>
      </c>
      <c r="B504" s="25">
        <f t="shared" si="57"/>
        <v>72.213565804294859</v>
      </c>
      <c r="C504" s="32">
        <f t="shared" si="58"/>
        <v>3480960.0153801716</v>
      </c>
      <c r="D504" s="32">
        <f t="shared" si="64"/>
        <v>2200.0426650731824</v>
      </c>
      <c r="E504" s="33">
        <f t="shared" si="59"/>
        <v>2.2292975548440178E-2</v>
      </c>
      <c r="F504" s="34">
        <f t="shared" si="60"/>
        <v>0.1</v>
      </c>
      <c r="G504" s="29">
        <v>0</v>
      </c>
      <c r="H504" s="35">
        <f t="shared" si="61"/>
        <v>11.179718354473607</v>
      </c>
      <c r="I504" s="32">
        <f t="shared" si="62"/>
        <v>341.70446857924583</v>
      </c>
      <c r="J504" s="36">
        <f t="shared" si="63"/>
        <v>2925746.73592926</v>
      </c>
      <c r="K504" s="36">
        <v>517644.90711942915</v>
      </c>
    </row>
    <row r="505" spans="1:11" x14ac:dyDescent="0.2">
      <c r="A505" s="2">
        <v>491</v>
      </c>
      <c r="B505" s="25">
        <f t="shared" si="57"/>
        <v>72.079800342415723</v>
      </c>
      <c r="C505" s="32">
        <f t="shared" si="58"/>
        <v>3483155.9787466871</v>
      </c>
      <c r="D505" s="32">
        <f t="shared" si="64"/>
        <v>2195.9633665154688</v>
      </c>
      <c r="E505" s="33">
        <f t="shared" si="59"/>
        <v>2.2248923082851702E-2</v>
      </c>
      <c r="F505" s="34">
        <f t="shared" si="60"/>
        <v>0.1</v>
      </c>
      <c r="G505" s="29">
        <v>0</v>
      </c>
      <c r="H505" s="35">
        <f t="shared" si="61"/>
        <v>11.086941143470044</v>
      </c>
      <c r="I505" s="32">
        <f t="shared" si="62"/>
        <v>338.86876319051368</v>
      </c>
      <c r="J505" s="36">
        <f t="shared" si="63"/>
        <v>2926085.6046924507</v>
      </c>
      <c r="K505" s="36">
        <v>517883.84748377494</v>
      </c>
    </row>
    <row r="506" spans="1:11" x14ac:dyDescent="0.2">
      <c r="A506" s="2">
        <v>492</v>
      </c>
      <c r="B506" s="25">
        <f t="shared" si="57"/>
        <v>71.946545738523582</v>
      </c>
      <c r="C506" s="32">
        <f t="shared" si="58"/>
        <v>3485347.8784090905</v>
      </c>
      <c r="D506" s="32">
        <f t="shared" si="64"/>
        <v>2191.8996624033898</v>
      </c>
      <c r="E506" s="33">
        <f t="shared" si="59"/>
        <v>2.220504437539764E-2</v>
      </c>
      <c r="F506" s="34">
        <f t="shared" si="60"/>
        <v>0.1</v>
      </c>
      <c r="G506" s="29">
        <v>0</v>
      </c>
      <c r="H506" s="35">
        <f t="shared" si="61"/>
        <v>10.994933863390381</v>
      </c>
      <c r="I506" s="32">
        <f t="shared" si="62"/>
        <v>336.05659049096982</v>
      </c>
      <c r="J506" s="36">
        <f t="shared" si="63"/>
        <v>2926421.6612829417</v>
      </c>
      <c r="K506" s="36">
        <v>518121.59612808184</v>
      </c>
    </row>
    <row r="507" spans="1:11" x14ac:dyDescent="0.2">
      <c r="A507" s="2">
        <v>493</v>
      </c>
      <c r="B507" s="25">
        <f t="shared" si="57"/>
        <v>71.813799040870208</v>
      </c>
      <c r="C507" s="32">
        <f t="shared" si="58"/>
        <v>3487535.7298716428</v>
      </c>
      <c r="D507" s="32">
        <f t="shared" si="64"/>
        <v>2187.8514625523239</v>
      </c>
      <c r="E507" s="33">
        <f t="shared" si="59"/>
        <v>2.2161338400091348E-2</v>
      </c>
      <c r="F507" s="34">
        <f t="shared" si="60"/>
        <v>0.1</v>
      </c>
      <c r="G507" s="29">
        <v>0</v>
      </c>
      <c r="H507" s="35">
        <f t="shared" si="61"/>
        <v>10.903690124803191</v>
      </c>
      <c r="I507" s="32">
        <f t="shared" si="62"/>
        <v>333.26775518971164</v>
      </c>
      <c r="J507" s="36">
        <f t="shared" si="63"/>
        <v>2926754.9290381316</v>
      </c>
      <c r="K507" s="36">
        <v>518358.15899607836</v>
      </c>
    </row>
    <row r="508" spans="1:11" x14ac:dyDescent="0.2">
      <c r="A508" s="2">
        <v>494</v>
      </c>
      <c r="B508" s="25">
        <f t="shared" si="57"/>
        <v>71.68155732052243</v>
      </c>
      <c r="C508" s="32">
        <f t="shared" si="58"/>
        <v>3489719.5485491115</v>
      </c>
      <c r="D508" s="32">
        <f t="shared" si="64"/>
        <v>2183.818677468691</v>
      </c>
      <c r="E508" s="33">
        <f t="shared" si="59"/>
        <v>2.2117804138952934E-2</v>
      </c>
      <c r="F508" s="34">
        <f t="shared" si="60"/>
        <v>0.1</v>
      </c>
      <c r="G508" s="29">
        <v>0</v>
      </c>
      <c r="H508" s="35">
        <f t="shared" si="61"/>
        <v>10.813203591301072</v>
      </c>
      <c r="I508" s="32">
        <f t="shared" si="62"/>
        <v>330.50206361649043</v>
      </c>
      <c r="J508" s="36">
        <f t="shared" si="63"/>
        <v>2927085.4311017483</v>
      </c>
      <c r="K508" s="36">
        <v>518593.54200184852</v>
      </c>
    </row>
    <row r="509" spans="1:11" x14ac:dyDescent="0.2">
      <c r="A509" s="2">
        <v>495</v>
      </c>
      <c r="B509" s="25">
        <f t="shared" si="57"/>
        <v>71.549817671141298</v>
      </c>
      <c r="C509" s="32">
        <f t="shared" si="58"/>
        <v>3491899.3497674512</v>
      </c>
      <c r="D509" s="32">
        <f t="shared" si="64"/>
        <v>2179.8012183397077</v>
      </c>
      <c r="E509" s="33">
        <f t="shared" si="59"/>
        <v>2.2074440582012959E-2</v>
      </c>
      <c r="F509" s="34">
        <f t="shared" si="60"/>
        <v>0.1</v>
      </c>
      <c r="G509" s="29">
        <v>0</v>
      </c>
      <c r="H509" s="35">
        <f t="shared" si="61"/>
        <v>10.723467979060608</v>
      </c>
      <c r="I509" s="32">
        <f t="shared" si="62"/>
        <v>327.75932370829395</v>
      </c>
      <c r="J509" s="36">
        <f t="shared" si="63"/>
        <v>2927413.1904254565</v>
      </c>
      <c r="K509" s="36">
        <v>518827.75102997967</v>
      </c>
    </row>
    <row r="510" spans="1:11" x14ac:dyDescent="0.2">
      <c r="A510" s="2">
        <v>496</v>
      </c>
      <c r="B510" s="25">
        <f t="shared" si="57"/>
        <v>71.41857720876402</v>
      </c>
      <c r="C510" s="32">
        <f t="shared" si="58"/>
        <v>3494075.1487645027</v>
      </c>
      <c r="D510" s="32">
        <f t="shared" si="64"/>
        <v>2175.7989970515482</v>
      </c>
      <c r="E510" s="33">
        <f t="shared" si="59"/>
        <v>2.2031246727193383E-2</v>
      </c>
      <c r="F510" s="34">
        <f t="shared" si="60"/>
        <v>0.1</v>
      </c>
      <c r="G510" s="29">
        <v>0</v>
      </c>
      <c r="H510" s="35">
        <f t="shared" si="61"/>
        <v>10.634477056406</v>
      </c>
      <c r="I510" s="32">
        <f t="shared" si="62"/>
        <v>325.03934499595471</v>
      </c>
      <c r="J510" s="36">
        <f t="shared" si="63"/>
        <v>2927738.2297704522</v>
      </c>
      <c r="K510" s="36">
        <v>519060.79193570977</v>
      </c>
    </row>
    <row r="511" spans="1:11" x14ac:dyDescent="0.2">
      <c r="A511" s="2">
        <v>497</v>
      </c>
      <c r="B511" s="25">
        <f t="shared" si="57"/>
        <v>71.287833071588182</v>
      </c>
      <c r="C511" s="32">
        <f t="shared" si="58"/>
        <v>3496246.960690659</v>
      </c>
      <c r="D511" s="32">
        <f t="shared" si="64"/>
        <v>2171.8119261562824</v>
      </c>
      <c r="E511" s="33">
        <f t="shared" si="59"/>
        <v>2.198822158027789E-2</v>
      </c>
      <c r="F511" s="34">
        <f t="shared" si="60"/>
        <v>0.1</v>
      </c>
      <c r="G511" s="29">
        <v>0</v>
      </c>
      <c r="H511" s="35">
        <f t="shared" si="61"/>
        <v>10.546224643376299</v>
      </c>
      <c r="I511" s="32">
        <f t="shared" si="62"/>
        <v>322.34193859098571</v>
      </c>
      <c r="J511" s="36">
        <f t="shared" si="63"/>
        <v>2928060.5717090433</v>
      </c>
      <c r="K511" s="36">
        <v>519292.67054507358</v>
      </c>
    </row>
    <row r="512" spans="1:11" x14ac:dyDescent="0.2">
      <c r="A512" s="2">
        <v>498</v>
      </c>
      <c r="B512" s="25">
        <f t="shared" si="57"/>
        <v>71.157582419758967</v>
      </c>
      <c r="C512" s="32">
        <f t="shared" si="58"/>
        <v>3498414.800609549</v>
      </c>
      <c r="D512" s="32">
        <f t="shared" si="64"/>
        <v>2167.8399188900366</v>
      </c>
      <c r="E512" s="33">
        <f t="shared" si="59"/>
        <v>2.1945364154744781E-2</v>
      </c>
      <c r="F512" s="34">
        <f t="shared" si="60"/>
        <v>0.1</v>
      </c>
      <c r="G512" s="29">
        <v>0</v>
      </c>
      <c r="H512" s="35">
        <f t="shared" si="61"/>
        <v>10.458704611296245</v>
      </c>
      <c r="I512" s="32">
        <f t="shared" si="62"/>
        <v>319.66691717239638</v>
      </c>
      <c r="J512" s="36">
        <f t="shared" si="63"/>
        <v>2928380.2386262156</v>
      </c>
      <c r="K512" s="36">
        <v>519523.3926550484</v>
      </c>
    </row>
    <row r="513" spans="1:11" x14ac:dyDescent="0.2">
      <c r="A513" s="2">
        <v>499</v>
      </c>
      <c r="B513" s="25">
        <f t="shared" si="57"/>
        <v>71.027822435158157</v>
      </c>
      <c r="C513" s="32">
        <f t="shared" si="58"/>
        <v>3500578.6834986829</v>
      </c>
      <c r="D513" s="32">
        <f t="shared" si="64"/>
        <v>2163.8828891338781</v>
      </c>
      <c r="E513" s="33">
        <f t="shared" si="59"/>
        <v>2.1902673471808076E-2</v>
      </c>
      <c r="F513" s="34">
        <f t="shared" si="60"/>
        <v>0.1</v>
      </c>
      <c r="G513" s="29">
        <v>0</v>
      </c>
      <c r="H513" s="35">
        <f t="shared" si="61"/>
        <v>10.371910882350658</v>
      </c>
      <c r="I513" s="32">
        <f t="shared" si="62"/>
        <v>317.01409497375533</v>
      </c>
      <c r="J513" s="36">
        <f t="shared" si="63"/>
        <v>2928697.2527211895</v>
      </c>
      <c r="K513" s="36">
        <v>519752.96403369907</v>
      </c>
    </row>
    <row r="514" spans="1:11" x14ac:dyDescent="0.2">
      <c r="A514" s="2">
        <v>500</v>
      </c>
      <c r="B514" s="25">
        <f t="shared" si="57"/>
        <v>70.898550321196268</v>
      </c>
      <c r="C514" s="32">
        <f t="shared" si="58"/>
        <v>3502738.6242501368</v>
      </c>
      <c r="D514" s="32">
        <f t="shared" si="64"/>
        <v>2159.9407514538616</v>
      </c>
      <c r="E514" s="33">
        <f t="shared" si="59"/>
        <v>2.1860148560227707E-2</v>
      </c>
      <c r="F514" s="34">
        <f t="shared" si="60"/>
        <v>0.1</v>
      </c>
      <c r="G514" s="29">
        <v>0</v>
      </c>
      <c r="H514" s="35">
        <f t="shared" si="61"/>
        <v>10.285837429162372</v>
      </c>
      <c r="I514" s="32">
        <f t="shared" si="62"/>
        <v>314.38328777021405</v>
      </c>
      <c r="J514" s="36">
        <f t="shared" si="63"/>
        <v>2929011.6360089597</v>
      </c>
      <c r="K514" s="36">
        <v>519981.39042032196</v>
      </c>
    </row>
    <row r="515" spans="1:11" x14ac:dyDescent="0.2">
      <c r="A515" s="2">
        <v>501</v>
      </c>
      <c r="B515" s="25">
        <f t="shared" si="57"/>
        <v>70.769763302606393</v>
      </c>
      <c r="C515" s="32">
        <f t="shared" si="58"/>
        <v>3504894.6376711754</v>
      </c>
      <c r="D515" s="32">
        <f t="shared" si="64"/>
        <v>2156.0134210386313</v>
      </c>
      <c r="E515" s="33">
        <f t="shared" si="59"/>
        <v>2.1817788456341289E-2</v>
      </c>
      <c r="F515" s="34">
        <f t="shared" si="60"/>
        <v>0.1</v>
      </c>
      <c r="G515" s="29">
        <v>0</v>
      </c>
      <c r="H515" s="35">
        <f t="shared" si="61"/>
        <v>10.200478274373657</v>
      </c>
      <c r="I515" s="32">
        <f t="shared" si="62"/>
        <v>311.77431286578366</v>
      </c>
      <c r="J515" s="36">
        <f t="shared" si="63"/>
        <v>2929323.4103218256</v>
      </c>
      <c r="K515" s="36">
        <v>520208.6775255886</v>
      </c>
    </row>
    <row r="516" spans="1:11" x14ac:dyDescent="0.2">
      <c r="A516" s="2">
        <v>502</v>
      </c>
      <c r="B516" s="25">
        <f t="shared" si="57"/>
        <v>70.641458625241015</v>
      </c>
      <c r="C516" s="32">
        <f t="shared" si="58"/>
        <v>3507046.7384849279</v>
      </c>
      <c r="D516" s="32">
        <f t="shared" si="64"/>
        <v>2152.1008137525059</v>
      </c>
      <c r="E516" s="33">
        <f t="shared" si="59"/>
        <v>2.1775592203898332E-2</v>
      </c>
      <c r="F516" s="34">
        <f t="shared" si="60"/>
        <v>0.1</v>
      </c>
      <c r="G516" s="29">
        <v>0</v>
      </c>
      <c r="H516" s="35">
        <f t="shared" si="61"/>
        <v>10.115827490231126</v>
      </c>
      <c r="I516" s="32">
        <f t="shared" si="62"/>
        <v>309.18698908059213</v>
      </c>
      <c r="J516" s="36">
        <f t="shared" si="63"/>
        <v>2929632.5973109063</v>
      </c>
      <c r="K516" s="36">
        <v>520434.83103168849</v>
      </c>
    </row>
    <row r="517" spans="1:11" x14ac:dyDescent="0.2">
      <c r="A517" s="2">
        <v>503</v>
      </c>
      <c r="B517" s="25">
        <f t="shared" si="57"/>
        <v>70.513633555870598</v>
      </c>
      <c r="C517" s="32">
        <f t="shared" si="58"/>
        <v>3509194.9413310043</v>
      </c>
      <c r="D517" s="32">
        <f t="shared" si="64"/>
        <v>2148.2028460763395</v>
      </c>
      <c r="E517" s="33">
        <f t="shared" si="59"/>
        <v>2.1733558854080036E-2</v>
      </c>
      <c r="F517" s="34">
        <f t="shared" si="60"/>
        <v>0.1</v>
      </c>
      <c r="G517" s="29">
        <v>0</v>
      </c>
      <c r="H517" s="35">
        <f t="shared" si="61"/>
        <v>10.031879198174085</v>
      </c>
      <c r="I517" s="32">
        <f t="shared" si="62"/>
        <v>306.62113673834273</v>
      </c>
      <c r="J517" s="36">
        <f t="shared" si="63"/>
        <v>2929939.2184476447</v>
      </c>
      <c r="K517" s="36">
        <v>520659.85659247107</v>
      </c>
    </row>
    <row r="518" spans="1:11" x14ac:dyDescent="0.2">
      <c r="A518" s="2">
        <v>504</v>
      </c>
      <c r="B518" s="25">
        <f t="shared" si="57"/>
        <v>70.386285381985061</v>
      </c>
      <c r="C518" s="32">
        <f t="shared" si="58"/>
        <v>3511339.2607661369</v>
      </c>
      <c r="D518" s="32">
        <f t="shared" si="64"/>
        <v>2144.3194351326674</v>
      </c>
      <c r="E518" s="33">
        <f t="shared" si="59"/>
        <v>2.1691687465325481E-2</v>
      </c>
      <c r="F518" s="34">
        <f t="shared" si="60"/>
        <v>0.1</v>
      </c>
      <c r="G518" s="29">
        <v>0</v>
      </c>
      <c r="H518" s="35">
        <f t="shared" si="61"/>
        <v>9.948627568426291</v>
      </c>
      <c r="I518" s="32">
        <f t="shared" si="62"/>
        <v>304.07657765381794</v>
      </c>
      <c r="J518" s="36">
        <f t="shared" si="63"/>
        <v>2930243.2950252984</v>
      </c>
      <c r="K518" s="36">
        <v>520883.75983358704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DCARegression</vt:lpstr>
      <vt:lpstr>DCA Forecast</vt:lpstr>
      <vt:lpstr>Forecast Chart</vt:lpstr>
      <vt:lpstr>b</vt:lpstr>
      <vt:lpstr>Di</vt:lpstr>
      <vt:lpstr>Dmin</vt:lpstr>
      <vt:lpstr>Qi</vt:lpstr>
    </vt:vector>
  </TitlesOfParts>
  <Company>Bastian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A. Bastian</dc:creator>
  <cp:lastModifiedBy>-32768</cp:lastModifiedBy>
  <dcterms:created xsi:type="dcterms:W3CDTF">2007-03-27T04:06:49Z</dcterms:created>
  <dcterms:modified xsi:type="dcterms:W3CDTF">2014-03-31T19:34:24Z</dcterms:modified>
</cp:coreProperties>
</file>