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5" windowWidth="15945" windowHeight="8205"/>
  </bookViews>
  <sheets>
    <sheet name="DCARegression" sheetId="1" r:id="rId1"/>
    <sheet name="DCA Forecast" sheetId="5" r:id="rId2"/>
    <sheet name="Forecast Chart" sheetId="4" r:id="rId3"/>
  </sheets>
  <definedNames>
    <definedName name="b">DCARegression!$D$6</definedName>
    <definedName name="Di">DCARegression!$D$5</definedName>
    <definedName name="Dmin">'DCA Forecast'!$D$7</definedName>
    <definedName name="Qi">DCARegression!$D$4</definedName>
    <definedName name="solver_adj" localSheetId="0" hidden="1">DCARegression!$D$4:$D$6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250</definedName>
    <definedName name="solver_lhs1" localSheetId="0" hidden="1">DCARegression!$D$5</definedName>
    <definedName name="solver_lhs2" localSheetId="0" hidden="1">DCARegression!$D$6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</definedName>
    <definedName name="solver_nwt" localSheetId="0" hidden="1">1</definedName>
    <definedName name="solver_opt" localSheetId="0" hidden="1">DCARegression!$J$7</definedName>
    <definedName name="solver_pre" localSheetId="0" hidden="1">0.000001</definedName>
    <definedName name="solver_rbv" localSheetId="0" hidden="1">2</definedName>
    <definedName name="solver_rel1" localSheetId="0" hidden="1">3</definedName>
    <definedName name="solver_rel2" localSheetId="0" hidden="1">1</definedName>
    <definedName name="solver_rhs1" localSheetId="0" hidden="1">0.000001</definedName>
    <definedName name="solver_rhs2" localSheetId="0" hidden="1">3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100</definedName>
    <definedName name="solver_tol" localSheetId="0" hidden="1">0.05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45621"/>
</workbook>
</file>

<file path=xl/calcChain.xml><?xml version="1.0" encoding="utf-8"?>
<calcChain xmlns="http://schemas.openxmlformats.org/spreadsheetml/2006/main">
  <c r="C10" i="1" l="1"/>
  <c r="D11" i="1" l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10" i="1"/>
  <c r="E10" i="1" s="1"/>
  <c r="F10" i="1" s="1"/>
  <c r="C11" i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H10" i="1" l="1"/>
  <c r="I10" i="1" s="1"/>
  <c r="F33" i="1"/>
  <c r="F29" i="1"/>
  <c r="F25" i="1"/>
  <c r="F21" i="1"/>
  <c r="F17" i="1"/>
  <c r="F13" i="1"/>
  <c r="F30" i="1"/>
  <c r="F26" i="1"/>
  <c r="F22" i="1"/>
  <c r="F18" i="1"/>
  <c r="F14" i="1"/>
  <c r="F31" i="1"/>
  <c r="F27" i="1"/>
  <c r="F23" i="1"/>
  <c r="F19" i="1"/>
  <c r="F15" i="1"/>
  <c r="F11" i="1"/>
  <c r="F32" i="1"/>
  <c r="F28" i="1"/>
  <c r="F24" i="1"/>
  <c r="F20" i="1"/>
  <c r="F16" i="1"/>
  <c r="F12" i="1"/>
  <c r="H32" i="1" l="1"/>
  <c r="J32" i="1" s="1"/>
  <c r="H23" i="1"/>
  <c r="J23" i="1" s="1"/>
  <c r="H18" i="1"/>
  <c r="J18" i="1" s="1"/>
  <c r="H13" i="1"/>
  <c r="J13" i="1" s="1"/>
  <c r="H29" i="1"/>
  <c r="J29" i="1" s="1"/>
  <c r="H16" i="1"/>
  <c r="J16" i="1" s="1"/>
  <c r="H20" i="1"/>
  <c r="J20" i="1" s="1"/>
  <c r="H11" i="1"/>
  <c r="J11" i="1" s="1"/>
  <c r="H27" i="1"/>
  <c r="J27" i="1" s="1"/>
  <c r="H22" i="1"/>
  <c r="J22" i="1" s="1"/>
  <c r="H17" i="1"/>
  <c r="J17" i="1" s="1"/>
  <c r="H33" i="1"/>
  <c r="J33" i="1" s="1"/>
  <c r="H24" i="1"/>
  <c r="J24" i="1" s="1"/>
  <c r="H31" i="1"/>
  <c r="J31" i="1" s="1"/>
  <c r="H21" i="1"/>
  <c r="J21" i="1" s="1"/>
  <c r="H15" i="1"/>
  <c r="J15" i="1" s="1"/>
  <c r="H26" i="1"/>
  <c r="J26" i="1" s="1"/>
  <c r="H12" i="1"/>
  <c r="J12" i="1" s="1"/>
  <c r="H28" i="1"/>
  <c r="J28" i="1" s="1"/>
  <c r="H19" i="1"/>
  <c r="J19" i="1" s="1"/>
  <c r="H14" i="1"/>
  <c r="J14" i="1" s="1"/>
  <c r="H30" i="1"/>
  <c r="J30" i="1" s="1"/>
  <c r="H25" i="1"/>
  <c r="J25" i="1" s="1"/>
  <c r="J10" i="1"/>
  <c r="I11" i="1" l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J7" i="1"/>
  <c r="W5" i="1"/>
  <c r="W9" i="1"/>
  <c r="C5" i="5" l="1"/>
  <c r="F14" i="5" s="1"/>
  <c r="C6" i="5"/>
  <c r="C4" i="5"/>
  <c r="H14" i="5" l="1"/>
  <c r="G17" i="5"/>
  <c r="G16" i="5"/>
  <c r="G20" i="5"/>
  <c r="G19" i="5"/>
  <c r="G24" i="5"/>
  <c r="G15" i="5"/>
  <c r="G22" i="5"/>
  <c r="G14" i="5"/>
  <c r="G21" i="5"/>
  <c r="G25" i="5"/>
  <c r="G23" i="5"/>
  <c r="G18" i="5"/>
  <c r="B19" i="5"/>
  <c r="C19" i="5" s="1"/>
  <c r="B23" i="5"/>
  <c r="C23" i="5" s="1"/>
  <c r="B27" i="5"/>
  <c r="B31" i="5"/>
  <c r="B35" i="5"/>
  <c r="C35" i="5" s="1"/>
  <c r="B39" i="5"/>
  <c r="C39" i="5" s="1"/>
  <c r="B43" i="5"/>
  <c r="B47" i="5"/>
  <c r="B51" i="5"/>
  <c r="C51" i="5" s="1"/>
  <c r="B55" i="5"/>
  <c r="C55" i="5" s="1"/>
  <c r="B59" i="5"/>
  <c r="B63" i="5"/>
  <c r="B67" i="5"/>
  <c r="C67" i="5" s="1"/>
  <c r="B71" i="5"/>
  <c r="C71" i="5" s="1"/>
  <c r="B75" i="5"/>
  <c r="B79" i="5"/>
  <c r="B83" i="5"/>
  <c r="C83" i="5" s="1"/>
  <c r="B87" i="5"/>
  <c r="C87" i="5" s="1"/>
  <c r="B91" i="5"/>
  <c r="B95" i="5"/>
  <c r="C95" i="5" s="1"/>
  <c r="B99" i="5"/>
  <c r="C99" i="5" s="1"/>
  <c r="B103" i="5"/>
  <c r="C103" i="5" s="1"/>
  <c r="B107" i="5"/>
  <c r="B111" i="5"/>
  <c r="B115" i="5"/>
  <c r="C115" i="5" s="1"/>
  <c r="B119" i="5"/>
  <c r="C119" i="5" s="1"/>
  <c r="B123" i="5"/>
  <c r="B127" i="5"/>
  <c r="B131" i="5"/>
  <c r="C131" i="5" s="1"/>
  <c r="B135" i="5"/>
  <c r="C135" i="5" s="1"/>
  <c r="B139" i="5"/>
  <c r="B143" i="5"/>
  <c r="B147" i="5"/>
  <c r="C147" i="5" s="1"/>
  <c r="B151" i="5"/>
  <c r="C151" i="5" s="1"/>
  <c r="B155" i="5"/>
  <c r="B159" i="5"/>
  <c r="B163" i="5"/>
  <c r="C163" i="5" s="1"/>
  <c r="B167" i="5"/>
  <c r="C167" i="5" s="1"/>
  <c r="B171" i="5"/>
  <c r="B175" i="5"/>
  <c r="B179" i="5"/>
  <c r="C179" i="5" s="1"/>
  <c r="B183" i="5"/>
  <c r="C183" i="5" s="1"/>
  <c r="B187" i="5"/>
  <c r="B191" i="5"/>
  <c r="B195" i="5"/>
  <c r="C195" i="5" s="1"/>
  <c r="B199" i="5"/>
  <c r="C199" i="5" s="1"/>
  <c r="B203" i="5"/>
  <c r="B207" i="5"/>
  <c r="C207" i="5" s="1"/>
  <c r="B211" i="5"/>
  <c r="C211" i="5" s="1"/>
  <c r="B215" i="5"/>
  <c r="C215" i="5" s="1"/>
  <c r="B219" i="5"/>
  <c r="B223" i="5"/>
  <c r="B227" i="5"/>
  <c r="C227" i="5" s="1"/>
  <c r="B231" i="5"/>
  <c r="C231" i="5" s="1"/>
  <c r="B235" i="5"/>
  <c r="B239" i="5"/>
  <c r="C239" i="5" s="1"/>
  <c r="B243" i="5"/>
  <c r="C243" i="5" s="1"/>
  <c r="B247" i="5"/>
  <c r="B251" i="5"/>
  <c r="C251" i="5" s="1"/>
  <c r="B255" i="5"/>
  <c r="B259" i="5"/>
  <c r="C259" i="5" s="1"/>
  <c r="B263" i="5"/>
  <c r="B267" i="5"/>
  <c r="C267" i="5" s="1"/>
  <c r="B271" i="5"/>
  <c r="B275" i="5"/>
  <c r="C275" i="5" s="1"/>
  <c r="B279" i="5"/>
  <c r="B283" i="5"/>
  <c r="C283" i="5" s="1"/>
  <c r="B287" i="5"/>
  <c r="B291" i="5"/>
  <c r="C291" i="5" s="1"/>
  <c r="B295" i="5"/>
  <c r="C295" i="5" s="1"/>
  <c r="B299" i="5"/>
  <c r="C299" i="5" s="1"/>
  <c r="B303" i="5"/>
  <c r="C303" i="5" s="1"/>
  <c r="B307" i="5"/>
  <c r="C307" i="5" s="1"/>
  <c r="B311" i="5"/>
  <c r="B315" i="5"/>
  <c r="C315" i="5" s="1"/>
  <c r="B319" i="5"/>
  <c r="B323" i="5"/>
  <c r="C323" i="5" s="1"/>
  <c r="B327" i="5"/>
  <c r="B331" i="5"/>
  <c r="C331" i="5" s="1"/>
  <c r="B335" i="5"/>
  <c r="B339" i="5"/>
  <c r="C339" i="5" s="1"/>
  <c r="B343" i="5"/>
  <c r="B347" i="5"/>
  <c r="C347" i="5" s="1"/>
  <c r="B351" i="5"/>
  <c r="B355" i="5"/>
  <c r="C355" i="5" s="1"/>
  <c r="B359" i="5"/>
  <c r="C359" i="5" s="1"/>
  <c r="B363" i="5"/>
  <c r="C363" i="5" s="1"/>
  <c r="B367" i="5"/>
  <c r="C367" i="5" s="1"/>
  <c r="B371" i="5"/>
  <c r="C371" i="5" s="1"/>
  <c r="B375" i="5"/>
  <c r="B379" i="5"/>
  <c r="C379" i="5" s="1"/>
  <c r="B383" i="5"/>
  <c r="B387" i="5"/>
  <c r="C387" i="5" s="1"/>
  <c r="B391" i="5"/>
  <c r="B395" i="5"/>
  <c r="C395" i="5" s="1"/>
  <c r="B399" i="5"/>
  <c r="B403" i="5"/>
  <c r="C403" i="5" s="1"/>
  <c r="B407" i="5"/>
  <c r="B411" i="5"/>
  <c r="C411" i="5" s="1"/>
  <c r="B415" i="5"/>
  <c r="B419" i="5"/>
  <c r="C419" i="5" s="1"/>
  <c r="B423" i="5"/>
  <c r="C423" i="5" s="1"/>
  <c r="B427" i="5"/>
  <c r="C427" i="5" s="1"/>
  <c r="B431" i="5"/>
  <c r="C431" i="5" s="1"/>
  <c r="B435" i="5"/>
  <c r="C435" i="5" s="1"/>
  <c r="B439" i="5"/>
  <c r="B443" i="5"/>
  <c r="C443" i="5" s="1"/>
  <c r="B447" i="5"/>
  <c r="B451" i="5"/>
  <c r="C451" i="5" s="1"/>
  <c r="B455" i="5"/>
  <c r="B459" i="5"/>
  <c r="C459" i="5" s="1"/>
  <c r="B463" i="5"/>
  <c r="B467" i="5"/>
  <c r="C467" i="5" s="1"/>
  <c r="B471" i="5"/>
  <c r="B475" i="5"/>
  <c r="C475" i="5" s="1"/>
  <c r="B479" i="5"/>
  <c r="B483" i="5"/>
  <c r="C483" i="5" s="1"/>
  <c r="B487" i="5"/>
  <c r="C487" i="5" s="1"/>
  <c r="B491" i="5"/>
  <c r="C491" i="5" s="1"/>
  <c r="B495" i="5"/>
  <c r="B499" i="5"/>
  <c r="C499" i="5" s="1"/>
  <c r="B503" i="5"/>
  <c r="C503" i="5" s="1"/>
  <c r="B507" i="5"/>
  <c r="C507" i="5" s="1"/>
  <c r="B511" i="5"/>
  <c r="B515" i="5"/>
  <c r="C515" i="5" s="1"/>
  <c r="B15" i="5"/>
  <c r="C15" i="5" s="1"/>
  <c r="D15" i="5" s="1"/>
  <c r="C235" i="5"/>
  <c r="B22" i="5"/>
  <c r="B30" i="5"/>
  <c r="C30" i="5" s="1"/>
  <c r="B42" i="5"/>
  <c r="B50" i="5"/>
  <c r="B58" i="5"/>
  <c r="C58" i="5" s="1"/>
  <c r="B70" i="5"/>
  <c r="C70" i="5" s="1"/>
  <c r="B78" i="5"/>
  <c r="C78" i="5" s="1"/>
  <c r="B86" i="5"/>
  <c r="C86" i="5" s="1"/>
  <c r="B98" i="5"/>
  <c r="B106" i="5"/>
  <c r="C106" i="5" s="1"/>
  <c r="B118" i="5"/>
  <c r="C118" i="5" s="1"/>
  <c r="B126" i="5"/>
  <c r="C126" i="5" s="1"/>
  <c r="B134" i="5"/>
  <c r="C134" i="5" s="1"/>
  <c r="B142" i="5"/>
  <c r="C142" i="5" s="1"/>
  <c r="B154" i="5"/>
  <c r="B162" i="5"/>
  <c r="C162" i="5" s="1"/>
  <c r="B170" i="5"/>
  <c r="B182" i="5"/>
  <c r="C182" i="5" s="1"/>
  <c r="B190" i="5"/>
  <c r="C190" i="5" s="1"/>
  <c r="B198" i="5"/>
  <c r="C198" i="5" s="1"/>
  <c r="B210" i="5"/>
  <c r="B218" i="5"/>
  <c r="C218" i="5" s="1"/>
  <c r="B230" i="5"/>
  <c r="C230" i="5" s="1"/>
  <c r="B238" i="5"/>
  <c r="C238" i="5" s="1"/>
  <c r="B246" i="5"/>
  <c r="B258" i="5"/>
  <c r="B266" i="5"/>
  <c r="C266" i="5" s="1"/>
  <c r="B278" i="5"/>
  <c r="C278" i="5" s="1"/>
  <c r="B286" i="5"/>
  <c r="C286" i="5" s="1"/>
  <c r="B294" i="5"/>
  <c r="C294" i="5" s="1"/>
  <c r="B306" i="5"/>
  <c r="B314" i="5"/>
  <c r="C314" i="5" s="1"/>
  <c r="B322" i="5"/>
  <c r="B330" i="5"/>
  <c r="C330" i="5" s="1"/>
  <c r="B338" i="5"/>
  <c r="C338" i="5" s="1"/>
  <c r="B350" i="5"/>
  <c r="C350" i="5" s="1"/>
  <c r="B358" i="5"/>
  <c r="C358" i="5" s="1"/>
  <c r="B366" i="5"/>
  <c r="C366" i="5" s="1"/>
  <c r="B378" i="5"/>
  <c r="C378" i="5" s="1"/>
  <c r="B386" i="5"/>
  <c r="B394" i="5"/>
  <c r="B406" i="5"/>
  <c r="C406" i="5" s="1"/>
  <c r="B414" i="5"/>
  <c r="C414" i="5" s="1"/>
  <c r="B422" i="5"/>
  <c r="C422" i="5" s="1"/>
  <c r="B434" i="5"/>
  <c r="B442" i="5"/>
  <c r="C442" i="5" s="1"/>
  <c r="B450" i="5"/>
  <c r="B462" i="5"/>
  <c r="C462" i="5" s="1"/>
  <c r="B470" i="5"/>
  <c r="B478" i="5"/>
  <c r="C478" i="5" s="1"/>
  <c r="B490" i="5"/>
  <c r="B498" i="5"/>
  <c r="C498" i="5" s="1"/>
  <c r="B506" i="5"/>
  <c r="B518" i="5"/>
  <c r="C518" i="5" s="1"/>
  <c r="C154" i="5"/>
  <c r="B17" i="5"/>
  <c r="B21" i="5"/>
  <c r="B25" i="5"/>
  <c r="C25" i="5" s="1"/>
  <c r="B29" i="5"/>
  <c r="C29" i="5" s="1"/>
  <c r="B33" i="5"/>
  <c r="B37" i="5"/>
  <c r="B41" i="5"/>
  <c r="C41" i="5" s="1"/>
  <c r="B45" i="5"/>
  <c r="C45" i="5" s="1"/>
  <c r="B49" i="5"/>
  <c r="B53" i="5"/>
  <c r="B57" i="5"/>
  <c r="C57" i="5" s="1"/>
  <c r="B61" i="5"/>
  <c r="C61" i="5" s="1"/>
  <c r="B65" i="5"/>
  <c r="B69" i="5"/>
  <c r="B73" i="5"/>
  <c r="C73" i="5" s="1"/>
  <c r="B77" i="5"/>
  <c r="C77" i="5" s="1"/>
  <c r="B81" i="5"/>
  <c r="B85" i="5"/>
  <c r="B89" i="5"/>
  <c r="C89" i="5" s="1"/>
  <c r="B93" i="5"/>
  <c r="C93" i="5" s="1"/>
  <c r="B97" i="5"/>
  <c r="B101" i="5"/>
  <c r="B105" i="5"/>
  <c r="C105" i="5" s="1"/>
  <c r="B109" i="5"/>
  <c r="C109" i="5" s="1"/>
  <c r="B113" i="5"/>
  <c r="B117" i="5"/>
  <c r="B121" i="5"/>
  <c r="C121" i="5" s="1"/>
  <c r="B125" i="5"/>
  <c r="C125" i="5" s="1"/>
  <c r="B129" i="5"/>
  <c r="B133" i="5"/>
  <c r="B137" i="5"/>
  <c r="C137" i="5" s="1"/>
  <c r="B141" i="5"/>
  <c r="C141" i="5" s="1"/>
  <c r="B145" i="5"/>
  <c r="B149" i="5"/>
  <c r="B153" i="5"/>
  <c r="C153" i="5" s="1"/>
  <c r="B157" i="5"/>
  <c r="C157" i="5" s="1"/>
  <c r="B161" i="5"/>
  <c r="B165" i="5"/>
  <c r="B169" i="5"/>
  <c r="C169" i="5" s="1"/>
  <c r="B173" i="5"/>
  <c r="C173" i="5" s="1"/>
  <c r="B177" i="5"/>
  <c r="B181" i="5"/>
  <c r="B185" i="5"/>
  <c r="C185" i="5" s="1"/>
  <c r="B189" i="5"/>
  <c r="C189" i="5" s="1"/>
  <c r="B193" i="5"/>
  <c r="B197" i="5"/>
  <c r="B201" i="5"/>
  <c r="C201" i="5" s="1"/>
  <c r="B205" i="5"/>
  <c r="C205" i="5" s="1"/>
  <c r="B209" i="5"/>
  <c r="B213" i="5"/>
  <c r="B217" i="5"/>
  <c r="C217" i="5" s="1"/>
  <c r="B221" i="5"/>
  <c r="C221" i="5" s="1"/>
  <c r="B225" i="5"/>
  <c r="B229" i="5"/>
  <c r="B233" i="5"/>
  <c r="C233" i="5" s="1"/>
  <c r="B237" i="5"/>
  <c r="C237" i="5" s="1"/>
  <c r="B241" i="5"/>
  <c r="B245" i="5"/>
  <c r="B249" i="5"/>
  <c r="C249" i="5" s="1"/>
  <c r="B253" i="5"/>
  <c r="C253" i="5" s="1"/>
  <c r="B257" i="5"/>
  <c r="B261" i="5"/>
  <c r="B265" i="5"/>
  <c r="C265" i="5" s="1"/>
  <c r="B269" i="5"/>
  <c r="C269" i="5" s="1"/>
  <c r="B273" i="5"/>
  <c r="B277" i="5"/>
  <c r="B281" i="5"/>
  <c r="C281" i="5" s="1"/>
  <c r="B285" i="5"/>
  <c r="C285" i="5" s="1"/>
  <c r="B289" i="5"/>
  <c r="B293" i="5"/>
  <c r="B297" i="5"/>
  <c r="C297" i="5" s="1"/>
  <c r="B301" i="5"/>
  <c r="C301" i="5" s="1"/>
  <c r="B305" i="5"/>
  <c r="B309" i="5"/>
  <c r="B313" i="5"/>
  <c r="C313" i="5" s="1"/>
  <c r="B317" i="5"/>
  <c r="C317" i="5" s="1"/>
  <c r="B321" i="5"/>
  <c r="B325" i="5"/>
  <c r="B329" i="5"/>
  <c r="C329" i="5" s="1"/>
  <c r="B333" i="5"/>
  <c r="C333" i="5" s="1"/>
  <c r="B337" i="5"/>
  <c r="B341" i="5"/>
  <c r="B345" i="5"/>
  <c r="C345" i="5" s="1"/>
  <c r="B349" i="5"/>
  <c r="C349" i="5" s="1"/>
  <c r="B353" i="5"/>
  <c r="B357" i="5"/>
  <c r="B361" i="5"/>
  <c r="C361" i="5" s="1"/>
  <c r="B365" i="5"/>
  <c r="C365" i="5" s="1"/>
  <c r="B369" i="5"/>
  <c r="B373" i="5"/>
  <c r="B377" i="5"/>
  <c r="C377" i="5" s="1"/>
  <c r="B381" i="5"/>
  <c r="C381" i="5" s="1"/>
  <c r="B385" i="5"/>
  <c r="B389" i="5"/>
  <c r="B393" i="5"/>
  <c r="C393" i="5" s="1"/>
  <c r="B397" i="5"/>
  <c r="C397" i="5" s="1"/>
  <c r="B401" i="5"/>
  <c r="B405" i="5"/>
  <c r="B409" i="5"/>
  <c r="C409" i="5" s="1"/>
  <c r="B413" i="5"/>
  <c r="C413" i="5" s="1"/>
  <c r="B417" i="5"/>
  <c r="B421" i="5"/>
  <c r="B425" i="5"/>
  <c r="C425" i="5" s="1"/>
  <c r="B429" i="5"/>
  <c r="C429" i="5" s="1"/>
  <c r="B433" i="5"/>
  <c r="B437" i="5"/>
  <c r="B441" i="5"/>
  <c r="C441" i="5" s="1"/>
  <c r="B445" i="5"/>
  <c r="C445" i="5" s="1"/>
  <c r="B449" i="5"/>
  <c r="B453" i="5"/>
  <c r="B457" i="5"/>
  <c r="C457" i="5" s="1"/>
  <c r="B461" i="5"/>
  <c r="C461" i="5" s="1"/>
  <c r="B465" i="5"/>
  <c r="B469" i="5"/>
  <c r="B473" i="5"/>
  <c r="C473" i="5" s="1"/>
  <c r="B477" i="5"/>
  <c r="C477" i="5" s="1"/>
  <c r="B481" i="5"/>
  <c r="B485" i="5"/>
  <c r="B489" i="5"/>
  <c r="C489" i="5" s="1"/>
  <c r="B493" i="5"/>
  <c r="C493" i="5" s="1"/>
  <c r="B497" i="5"/>
  <c r="C497" i="5" s="1"/>
  <c r="B501" i="5"/>
  <c r="B505" i="5"/>
  <c r="C505" i="5" s="1"/>
  <c r="B509" i="5"/>
  <c r="C509" i="5" s="1"/>
  <c r="B513" i="5"/>
  <c r="C513" i="5" s="1"/>
  <c r="B517" i="5"/>
  <c r="B18" i="5"/>
  <c r="B26" i="5"/>
  <c r="B34" i="5"/>
  <c r="B38" i="5"/>
  <c r="B46" i="5"/>
  <c r="B54" i="5"/>
  <c r="B62" i="5"/>
  <c r="B66" i="5"/>
  <c r="B74" i="5"/>
  <c r="B82" i="5"/>
  <c r="B90" i="5"/>
  <c r="B94" i="5"/>
  <c r="B102" i="5"/>
  <c r="C102" i="5" s="1"/>
  <c r="B110" i="5"/>
  <c r="B114" i="5"/>
  <c r="B122" i="5"/>
  <c r="B130" i="5"/>
  <c r="B138" i="5"/>
  <c r="B146" i="5"/>
  <c r="B150" i="5"/>
  <c r="B158" i="5"/>
  <c r="B166" i="5"/>
  <c r="C166" i="5" s="1"/>
  <c r="B174" i="5"/>
  <c r="B178" i="5"/>
  <c r="B186" i="5"/>
  <c r="B194" i="5"/>
  <c r="B202" i="5"/>
  <c r="B206" i="5"/>
  <c r="B214" i="5"/>
  <c r="C214" i="5" s="1"/>
  <c r="B222" i="5"/>
  <c r="B226" i="5"/>
  <c r="B234" i="5"/>
  <c r="B242" i="5"/>
  <c r="B250" i="5"/>
  <c r="B254" i="5"/>
  <c r="C254" i="5" s="1"/>
  <c r="B262" i="5"/>
  <c r="B270" i="5"/>
  <c r="B274" i="5"/>
  <c r="B282" i="5"/>
  <c r="C282" i="5" s="1"/>
  <c r="B290" i="5"/>
  <c r="B298" i="5"/>
  <c r="B302" i="5"/>
  <c r="B310" i="5"/>
  <c r="C310" i="5" s="1"/>
  <c r="B318" i="5"/>
  <c r="B326" i="5"/>
  <c r="C326" i="5" s="1"/>
  <c r="B334" i="5"/>
  <c r="B342" i="5"/>
  <c r="C342" i="5" s="1"/>
  <c r="B346" i="5"/>
  <c r="B354" i="5"/>
  <c r="B362" i="5"/>
  <c r="B370" i="5"/>
  <c r="B374" i="5"/>
  <c r="B382" i="5"/>
  <c r="B390" i="5"/>
  <c r="B398" i="5"/>
  <c r="C398" i="5" s="1"/>
  <c r="B402" i="5"/>
  <c r="B410" i="5"/>
  <c r="B418" i="5"/>
  <c r="B426" i="5"/>
  <c r="B430" i="5"/>
  <c r="B438" i="5"/>
  <c r="C438" i="5" s="1"/>
  <c r="B446" i="5"/>
  <c r="B454" i="5"/>
  <c r="C454" i="5" s="1"/>
  <c r="B458" i="5"/>
  <c r="B466" i="5"/>
  <c r="B474" i="5"/>
  <c r="B482" i="5"/>
  <c r="B486" i="5"/>
  <c r="B494" i="5"/>
  <c r="B502" i="5"/>
  <c r="B510" i="5"/>
  <c r="C510" i="5" s="1"/>
  <c r="B514" i="5"/>
  <c r="B16" i="5"/>
  <c r="B20" i="5"/>
  <c r="B24" i="5"/>
  <c r="B28" i="5"/>
  <c r="B32" i="5"/>
  <c r="C32" i="5" s="1"/>
  <c r="B36" i="5"/>
  <c r="B40" i="5"/>
  <c r="B44" i="5"/>
  <c r="B48" i="5"/>
  <c r="C48" i="5" s="1"/>
  <c r="B52" i="5"/>
  <c r="B56" i="5"/>
  <c r="B60" i="5"/>
  <c r="B64" i="5"/>
  <c r="C64" i="5" s="1"/>
  <c r="B68" i="5"/>
  <c r="B72" i="5"/>
  <c r="B76" i="5"/>
  <c r="B80" i="5"/>
  <c r="C80" i="5" s="1"/>
  <c r="B84" i="5"/>
  <c r="B88" i="5"/>
  <c r="B92" i="5"/>
  <c r="B96" i="5"/>
  <c r="C96" i="5" s="1"/>
  <c r="B100" i="5"/>
  <c r="B104" i="5"/>
  <c r="B108" i="5"/>
  <c r="B112" i="5"/>
  <c r="C112" i="5" s="1"/>
  <c r="B116" i="5"/>
  <c r="B120" i="5"/>
  <c r="B124" i="5"/>
  <c r="B128" i="5"/>
  <c r="C128" i="5" s="1"/>
  <c r="B132" i="5"/>
  <c r="B136" i="5"/>
  <c r="B140" i="5"/>
  <c r="B144" i="5"/>
  <c r="C144" i="5" s="1"/>
  <c r="B148" i="5"/>
  <c r="B152" i="5"/>
  <c r="B156" i="5"/>
  <c r="B160" i="5"/>
  <c r="C160" i="5" s="1"/>
  <c r="B164" i="5"/>
  <c r="B168" i="5"/>
  <c r="B172" i="5"/>
  <c r="B176" i="5"/>
  <c r="C176" i="5" s="1"/>
  <c r="B180" i="5"/>
  <c r="B184" i="5"/>
  <c r="B188" i="5"/>
  <c r="B192" i="5"/>
  <c r="C192" i="5" s="1"/>
  <c r="B196" i="5"/>
  <c r="B200" i="5"/>
  <c r="B204" i="5"/>
  <c r="B208" i="5"/>
  <c r="C208" i="5" s="1"/>
  <c r="B212" i="5"/>
  <c r="B216" i="5"/>
  <c r="B220" i="5"/>
  <c r="B224" i="5"/>
  <c r="C224" i="5" s="1"/>
  <c r="B228" i="5"/>
  <c r="B232" i="5"/>
  <c r="B236" i="5"/>
  <c r="B240" i="5"/>
  <c r="B244" i="5"/>
  <c r="B248" i="5"/>
  <c r="B252" i="5"/>
  <c r="B256" i="5"/>
  <c r="B260" i="5"/>
  <c r="B264" i="5"/>
  <c r="B268" i="5"/>
  <c r="B272" i="5"/>
  <c r="B276" i="5"/>
  <c r="B280" i="5"/>
  <c r="B284" i="5"/>
  <c r="B288" i="5"/>
  <c r="C288" i="5" s="1"/>
  <c r="B292" i="5"/>
  <c r="B296" i="5"/>
  <c r="B300" i="5"/>
  <c r="B304" i="5"/>
  <c r="C304" i="5" s="1"/>
  <c r="B308" i="5"/>
  <c r="B312" i="5"/>
  <c r="B316" i="5"/>
  <c r="B320" i="5"/>
  <c r="B324" i="5"/>
  <c r="B328" i="5"/>
  <c r="B332" i="5"/>
  <c r="B336" i="5"/>
  <c r="B340" i="5"/>
  <c r="B344" i="5"/>
  <c r="B348" i="5"/>
  <c r="B352" i="5"/>
  <c r="B356" i="5"/>
  <c r="B360" i="5"/>
  <c r="B364" i="5"/>
  <c r="B368" i="5"/>
  <c r="B372" i="5"/>
  <c r="B376" i="5"/>
  <c r="B380" i="5"/>
  <c r="B384" i="5"/>
  <c r="C384" i="5" s="1"/>
  <c r="B388" i="5"/>
  <c r="B392" i="5"/>
  <c r="B396" i="5"/>
  <c r="B400" i="5"/>
  <c r="C400" i="5" s="1"/>
  <c r="B404" i="5"/>
  <c r="B408" i="5"/>
  <c r="B412" i="5"/>
  <c r="B416" i="5"/>
  <c r="C416" i="5" s="1"/>
  <c r="B420" i="5"/>
  <c r="B424" i="5"/>
  <c r="B428" i="5"/>
  <c r="B432" i="5"/>
  <c r="C432" i="5" s="1"/>
  <c r="B436" i="5"/>
  <c r="B440" i="5"/>
  <c r="B444" i="5"/>
  <c r="B448" i="5"/>
  <c r="B452" i="5"/>
  <c r="B456" i="5"/>
  <c r="B460" i="5"/>
  <c r="B464" i="5"/>
  <c r="C464" i="5" s="1"/>
  <c r="B468" i="5"/>
  <c r="B472" i="5"/>
  <c r="B476" i="5"/>
  <c r="B480" i="5"/>
  <c r="B484" i="5"/>
  <c r="B488" i="5"/>
  <c r="B492" i="5"/>
  <c r="B496" i="5"/>
  <c r="B500" i="5"/>
  <c r="B504" i="5"/>
  <c r="B508" i="5"/>
  <c r="B512" i="5"/>
  <c r="B516" i="5"/>
  <c r="B14" i="5"/>
  <c r="C14" i="5" s="1"/>
  <c r="E100" i="5" l="1"/>
  <c r="F100" i="5" s="1"/>
  <c r="E84" i="5"/>
  <c r="F84" i="5" s="1"/>
  <c r="E68" i="5"/>
  <c r="F68" i="5" s="1"/>
  <c r="E52" i="5"/>
  <c r="F52" i="5" s="1"/>
  <c r="E36" i="5"/>
  <c r="F36" i="5" s="1"/>
  <c r="E516" i="5"/>
  <c r="F516" i="5" s="1"/>
  <c r="E500" i="5"/>
  <c r="F500" i="5" s="1"/>
  <c r="E484" i="5"/>
  <c r="F484" i="5" s="1"/>
  <c r="E468" i="5"/>
  <c r="F468" i="5" s="1"/>
  <c r="E436" i="5"/>
  <c r="F436" i="5" s="1"/>
  <c r="E420" i="5"/>
  <c r="F420" i="5" s="1"/>
  <c r="E404" i="5"/>
  <c r="F404" i="5" s="1"/>
  <c r="E372" i="5"/>
  <c r="F372" i="5" s="1"/>
  <c r="E356" i="5"/>
  <c r="F356" i="5" s="1"/>
  <c r="E340" i="5"/>
  <c r="F340" i="5" s="1"/>
  <c r="E308" i="5"/>
  <c r="F308" i="5" s="1"/>
  <c r="E292" i="5"/>
  <c r="F292" i="5" s="1"/>
  <c r="E276" i="5"/>
  <c r="F276" i="5" s="1"/>
  <c r="E244" i="5"/>
  <c r="F244" i="5" s="1"/>
  <c r="E228" i="5"/>
  <c r="F228" i="5" s="1"/>
  <c r="E212" i="5"/>
  <c r="F212" i="5" s="1"/>
  <c r="E196" i="5"/>
  <c r="F196" i="5" s="1"/>
  <c r="E180" i="5"/>
  <c r="F180" i="5" s="1"/>
  <c r="E164" i="5"/>
  <c r="F164" i="5" s="1"/>
  <c r="E148" i="5"/>
  <c r="F148" i="5" s="1"/>
  <c r="E132" i="5"/>
  <c r="F132" i="5" s="1"/>
  <c r="E116" i="5"/>
  <c r="F116" i="5" s="1"/>
  <c r="E20" i="5"/>
  <c r="F20" i="5" s="1"/>
  <c r="E508" i="5"/>
  <c r="F508" i="5" s="1"/>
  <c r="E492" i="5"/>
  <c r="F492" i="5" s="1"/>
  <c r="E476" i="5"/>
  <c r="F476" i="5" s="1"/>
  <c r="E460" i="5"/>
  <c r="F460" i="5" s="1"/>
  <c r="E444" i="5"/>
  <c r="F444" i="5" s="1"/>
  <c r="E428" i="5"/>
  <c r="F428" i="5" s="1"/>
  <c r="E412" i="5"/>
  <c r="F412" i="5" s="1"/>
  <c r="E396" i="5"/>
  <c r="F396" i="5" s="1"/>
  <c r="E364" i="5"/>
  <c r="F364" i="5" s="1"/>
  <c r="E348" i="5"/>
  <c r="F348" i="5" s="1"/>
  <c r="E332" i="5"/>
  <c r="F332" i="5" s="1"/>
  <c r="E300" i="5"/>
  <c r="F300" i="5" s="1"/>
  <c r="E284" i="5"/>
  <c r="F284" i="5" s="1"/>
  <c r="E268" i="5"/>
  <c r="F268" i="5" s="1"/>
  <c r="E252" i="5"/>
  <c r="F252" i="5" s="1"/>
  <c r="E236" i="5"/>
  <c r="F236" i="5" s="1"/>
  <c r="E220" i="5"/>
  <c r="F220" i="5" s="1"/>
  <c r="E204" i="5"/>
  <c r="F204" i="5" s="1"/>
  <c r="E188" i="5"/>
  <c r="F188" i="5" s="1"/>
  <c r="E172" i="5"/>
  <c r="F172" i="5" s="1"/>
  <c r="E156" i="5"/>
  <c r="F156" i="5" s="1"/>
  <c r="E140" i="5"/>
  <c r="F140" i="5" s="1"/>
  <c r="E124" i="5"/>
  <c r="F124" i="5" s="1"/>
  <c r="E108" i="5"/>
  <c r="F108" i="5" s="1"/>
  <c r="E92" i="5"/>
  <c r="F92" i="5" s="1"/>
  <c r="E76" i="5"/>
  <c r="F76" i="5" s="1"/>
  <c r="E60" i="5"/>
  <c r="F60" i="5" s="1"/>
  <c r="E44" i="5"/>
  <c r="F44" i="5" s="1"/>
  <c r="E28" i="5"/>
  <c r="F28" i="5" s="1"/>
  <c r="E482" i="5"/>
  <c r="F482" i="5" s="1"/>
  <c r="E370" i="5"/>
  <c r="F370" i="5" s="1"/>
  <c r="E226" i="5"/>
  <c r="F226" i="5" s="1"/>
  <c r="E146" i="5"/>
  <c r="F146" i="5" s="1"/>
  <c r="E114" i="5"/>
  <c r="F114" i="5" s="1"/>
  <c r="E34" i="5"/>
  <c r="F34" i="5" s="1"/>
  <c r="E418" i="5"/>
  <c r="F418" i="5" s="1"/>
  <c r="E334" i="5"/>
  <c r="F334" i="5" s="1"/>
  <c r="E302" i="5"/>
  <c r="F302" i="5" s="1"/>
  <c r="E222" i="5"/>
  <c r="F222" i="5" s="1"/>
  <c r="E194" i="5"/>
  <c r="F194" i="5" s="1"/>
  <c r="E82" i="5"/>
  <c r="F82" i="5" s="1"/>
  <c r="E446" i="5"/>
  <c r="F446" i="5" s="1"/>
  <c r="D267" i="5"/>
  <c r="E514" i="5"/>
  <c r="F514" i="5" s="1"/>
  <c r="E402" i="5"/>
  <c r="F402" i="5" s="1"/>
  <c r="E290" i="5"/>
  <c r="F290" i="5" s="1"/>
  <c r="E178" i="5"/>
  <c r="F178" i="5" s="1"/>
  <c r="E66" i="5"/>
  <c r="F66" i="5" s="1"/>
  <c r="E354" i="5"/>
  <c r="F354" i="5" s="1"/>
  <c r="E242" i="5"/>
  <c r="F242" i="5" s="1"/>
  <c r="E130" i="5"/>
  <c r="F130" i="5" s="1"/>
  <c r="E18" i="5"/>
  <c r="F18" i="5" s="1"/>
  <c r="D315" i="5"/>
  <c r="C446" i="5"/>
  <c r="D446" i="5" s="1"/>
  <c r="E158" i="5"/>
  <c r="F158" i="5" s="1"/>
  <c r="E46" i="5"/>
  <c r="F46" i="5" s="1"/>
  <c r="C334" i="5"/>
  <c r="D334" i="5" s="1"/>
  <c r="E346" i="5"/>
  <c r="F346" i="5" s="1"/>
  <c r="E234" i="5"/>
  <c r="F234" i="5" s="1"/>
  <c r="E122" i="5"/>
  <c r="F122" i="5" s="1"/>
  <c r="D478" i="5"/>
  <c r="E504" i="5"/>
  <c r="F504" i="5" s="1"/>
  <c r="E488" i="5"/>
  <c r="F488" i="5" s="1"/>
  <c r="E472" i="5"/>
  <c r="F472" i="5" s="1"/>
  <c r="E456" i="5"/>
  <c r="F456" i="5" s="1"/>
  <c r="E440" i="5"/>
  <c r="F440" i="5" s="1"/>
  <c r="E424" i="5"/>
  <c r="F424" i="5" s="1"/>
  <c r="E408" i="5"/>
  <c r="F408" i="5" s="1"/>
  <c r="E392" i="5"/>
  <c r="F392" i="5" s="1"/>
  <c r="E376" i="5"/>
  <c r="F376" i="5" s="1"/>
  <c r="E360" i="5"/>
  <c r="F360" i="5" s="1"/>
  <c r="E344" i="5"/>
  <c r="F344" i="5" s="1"/>
  <c r="E328" i="5"/>
  <c r="F328" i="5" s="1"/>
  <c r="E312" i="5"/>
  <c r="F312" i="5" s="1"/>
  <c r="E296" i="5"/>
  <c r="F296" i="5" s="1"/>
  <c r="E280" i="5"/>
  <c r="F280" i="5" s="1"/>
  <c r="E264" i="5"/>
  <c r="F264" i="5" s="1"/>
  <c r="E248" i="5"/>
  <c r="F248" i="5" s="1"/>
  <c r="E232" i="5"/>
  <c r="F232" i="5" s="1"/>
  <c r="E216" i="5"/>
  <c r="F216" i="5" s="1"/>
  <c r="E200" i="5"/>
  <c r="F200" i="5" s="1"/>
  <c r="E184" i="5"/>
  <c r="F184" i="5" s="1"/>
  <c r="E168" i="5"/>
  <c r="F168" i="5" s="1"/>
  <c r="E152" i="5"/>
  <c r="F152" i="5" s="1"/>
  <c r="E136" i="5"/>
  <c r="F136" i="5" s="1"/>
  <c r="E120" i="5"/>
  <c r="F120" i="5" s="1"/>
  <c r="E104" i="5"/>
  <c r="F104" i="5" s="1"/>
  <c r="E88" i="5"/>
  <c r="F88" i="5" s="1"/>
  <c r="E72" i="5"/>
  <c r="F72" i="5" s="1"/>
  <c r="E56" i="5"/>
  <c r="F56" i="5" s="1"/>
  <c r="E40" i="5"/>
  <c r="F40" i="5" s="1"/>
  <c r="E24" i="5"/>
  <c r="F24" i="5" s="1"/>
  <c r="E298" i="5"/>
  <c r="F298" i="5" s="1"/>
  <c r="E74" i="5"/>
  <c r="F74" i="5" s="1"/>
  <c r="D304" i="5"/>
  <c r="E202" i="5"/>
  <c r="F202" i="5" s="1"/>
  <c r="E90" i="5"/>
  <c r="F90" i="5" s="1"/>
  <c r="D286" i="5"/>
  <c r="D432" i="5"/>
  <c r="E138" i="5"/>
  <c r="F138" i="5" s="1"/>
  <c r="E26" i="5"/>
  <c r="F26" i="5" s="1"/>
  <c r="E486" i="5"/>
  <c r="F486" i="5" s="1"/>
  <c r="E374" i="5"/>
  <c r="F374" i="5" s="1"/>
  <c r="E262" i="5"/>
  <c r="F262" i="5" s="1"/>
  <c r="E150" i="5"/>
  <c r="F150" i="5" s="1"/>
  <c r="E38" i="5"/>
  <c r="F38" i="5" s="1"/>
  <c r="D379" i="5"/>
  <c r="E474" i="5"/>
  <c r="F474" i="5" s="1"/>
  <c r="E362" i="5"/>
  <c r="F362" i="5" s="1"/>
  <c r="E250" i="5"/>
  <c r="F250" i="5" s="1"/>
  <c r="D215" i="5"/>
  <c r="D87" i="5"/>
  <c r="C474" i="5"/>
  <c r="D474" i="5" s="1"/>
  <c r="E410" i="5"/>
  <c r="F410" i="5" s="1"/>
  <c r="E458" i="5"/>
  <c r="F458" i="5" s="1"/>
  <c r="C222" i="5"/>
  <c r="D222" i="5" s="1"/>
  <c r="D510" i="5"/>
  <c r="E452" i="5"/>
  <c r="F452" i="5" s="1"/>
  <c r="C452" i="5"/>
  <c r="D452" i="5" s="1"/>
  <c r="E324" i="5"/>
  <c r="F324" i="5" s="1"/>
  <c r="C324" i="5"/>
  <c r="D324" i="5" s="1"/>
  <c r="E260" i="5"/>
  <c r="F260" i="5" s="1"/>
  <c r="C260" i="5"/>
  <c r="D260" i="5" s="1"/>
  <c r="E494" i="5"/>
  <c r="F494" i="5" s="1"/>
  <c r="C494" i="5"/>
  <c r="D494" i="5" s="1"/>
  <c r="E466" i="5"/>
  <c r="F466" i="5" s="1"/>
  <c r="C466" i="5"/>
  <c r="D467" i="5" s="1"/>
  <c r="E382" i="5"/>
  <c r="F382" i="5" s="1"/>
  <c r="C382" i="5"/>
  <c r="D382" i="5" s="1"/>
  <c r="E270" i="5"/>
  <c r="F270" i="5" s="1"/>
  <c r="C270" i="5"/>
  <c r="D270" i="5" s="1"/>
  <c r="E186" i="5"/>
  <c r="F186" i="5" s="1"/>
  <c r="C186" i="5"/>
  <c r="D186" i="5" s="1"/>
  <c r="C410" i="5"/>
  <c r="D410" i="5" s="1"/>
  <c r="E388" i="5"/>
  <c r="F388" i="5" s="1"/>
  <c r="C388" i="5"/>
  <c r="D388" i="5" s="1"/>
  <c r="E16" i="5"/>
  <c r="F16" i="5" s="1"/>
  <c r="C16" i="5"/>
  <c r="D16" i="5" s="1"/>
  <c r="E380" i="5"/>
  <c r="F380" i="5" s="1"/>
  <c r="C380" i="5"/>
  <c r="D381" i="5" s="1"/>
  <c r="E316" i="5"/>
  <c r="F316" i="5" s="1"/>
  <c r="C316" i="5"/>
  <c r="D316" i="5" s="1"/>
  <c r="E430" i="5"/>
  <c r="F430" i="5" s="1"/>
  <c r="C444" i="5"/>
  <c r="D444" i="5" s="1"/>
  <c r="E274" i="5"/>
  <c r="F274" i="5" s="1"/>
  <c r="C274" i="5"/>
  <c r="D275" i="5" s="1"/>
  <c r="E110" i="5"/>
  <c r="F110" i="5" s="1"/>
  <c r="C110" i="5"/>
  <c r="D110" i="5" s="1"/>
  <c r="D423" i="5"/>
  <c r="D295" i="5"/>
  <c r="D231" i="5"/>
  <c r="D183" i="5"/>
  <c r="D167" i="5"/>
  <c r="D119" i="5"/>
  <c r="D103" i="5"/>
  <c r="C252" i="5"/>
  <c r="D252" i="5" s="1"/>
  <c r="E318" i="5"/>
  <c r="F318" i="5" s="1"/>
  <c r="E206" i="5"/>
  <c r="F206" i="5" s="1"/>
  <c r="E94" i="5"/>
  <c r="F94" i="5" s="1"/>
  <c r="E517" i="5"/>
  <c r="F517" i="5" s="1"/>
  <c r="E501" i="5"/>
  <c r="F501" i="5" s="1"/>
  <c r="E485" i="5"/>
  <c r="F485" i="5" s="1"/>
  <c r="E469" i="5"/>
  <c r="F469" i="5" s="1"/>
  <c r="E453" i="5"/>
  <c r="F453" i="5" s="1"/>
  <c r="E437" i="5"/>
  <c r="F437" i="5" s="1"/>
  <c r="E421" i="5"/>
  <c r="F421" i="5" s="1"/>
  <c r="E405" i="5"/>
  <c r="F405" i="5" s="1"/>
  <c r="E389" i="5"/>
  <c r="F389" i="5" s="1"/>
  <c r="E373" i="5"/>
  <c r="F373" i="5" s="1"/>
  <c r="E357" i="5"/>
  <c r="F357" i="5" s="1"/>
  <c r="E341" i="5"/>
  <c r="F341" i="5" s="1"/>
  <c r="E325" i="5"/>
  <c r="F325" i="5" s="1"/>
  <c r="E309" i="5"/>
  <c r="F309" i="5" s="1"/>
  <c r="E293" i="5"/>
  <c r="F293" i="5" s="1"/>
  <c r="E277" i="5"/>
  <c r="F277" i="5" s="1"/>
  <c r="E261" i="5"/>
  <c r="F261" i="5" s="1"/>
  <c r="E245" i="5"/>
  <c r="F245" i="5" s="1"/>
  <c r="E229" i="5"/>
  <c r="F229" i="5" s="1"/>
  <c r="E213" i="5"/>
  <c r="F213" i="5" s="1"/>
  <c r="E197" i="5"/>
  <c r="F197" i="5" s="1"/>
  <c r="E181" i="5"/>
  <c r="F181" i="5" s="1"/>
  <c r="E165" i="5"/>
  <c r="F165" i="5" s="1"/>
  <c r="E149" i="5"/>
  <c r="F149" i="5" s="1"/>
  <c r="E133" i="5"/>
  <c r="F133" i="5" s="1"/>
  <c r="E117" i="5"/>
  <c r="F117" i="5" s="1"/>
  <c r="E101" i="5"/>
  <c r="F101" i="5" s="1"/>
  <c r="E85" i="5"/>
  <c r="F85" i="5" s="1"/>
  <c r="E69" i="5"/>
  <c r="F69" i="5" s="1"/>
  <c r="E53" i="5"/>
  <c r="F53" i="5" s="1"/>
  <c r="E37" i="5"/>
  <c r="F37" i="5" s="1"/>
  <c r="E21" i="5"/>
  <c r="F21" i="5" s="1"/>
  <c r="E511" i="5"/>
  <c r="F511" i="5" s="1"/>
  <c r="E495" i="5"/>
  <c r="F495" i="5" s="1"/>
  <c r="E479" i="5"/>
  <c r="F479" i="5" s="1"/>
  <c r="E463" i="5"/>
  <c r="F463" i="5" s="1"/>
  <c r="E447" i="5"/>
  <c r="F447" i="5" s="1"/>
  <c r="E415" i="5"/>
  <c r="F415" i="5" s="1"/>
  <c r="E399" i="5"/>
  <c r="F399" i="5" s="1"/>
  <c r="E383" i="5"/>
  <c r="F383" i="5" s="1"/>
  <c r="E367" i="5"/>
  <c r="F367" i="5" s="1"/>
  <c r="E351" i="5"/>
  <c r="F351" i="5" s="1"/>
  <c r="E335" i="5"/>
  <c r="F335" i="5" s="1"/>
  <c r="E303" i="5"/>
  <c r="F303" i="5" s="1"/>
  <c r="E271" i="5"/>
  <c r="F271" i="5" s="1"/>
  <c r="E255" i="5"/>
  <c r="F255" i="5" s="1"/>
  <c r="E239" i="5"/>
  <c r="F239" i="5" s="1"/>
  <c r="E223" i="5"/>
  <c r="F223" i="5" s="1"/>
  <c r="E191" i="5"/>
  <c r="F191" i="5" s="1"/>
  <c r="E175" i="5"/>
  <c r="F175" i="5" s="1"/>
  <c r="E159" i="5"/>
  <c r="F159" i="5" s="1"/>
  <c r="E143" i="5"/>
  <c r="F143" i="5" s="1"/>
  <c r="E127" i="5"/>
  <c r="F127" i="5" s="1"/>
  <c r="E111" i="5"/>
  <c r="F111" i="5" s="1"/>
  <c r="E79" i="5"/>
  <c r="F79" i="5" s="1"/>
  <c r="E63" i="5"/>
  <c r="F63" i="5" s="1"/>
  <c r="E47" i="5"/>
  <c r="F47" i="5" s="1"/>
  <c r="E31" i="5"/>
  <c r="F31" i="5" s="1"/>
  <c r="D414" i="5"/>
  <c r="D350" i="5"/>
  <c r="E426" i="5"/>
  <c r="F426" i="5" s="1"/>
  <c r="E398" i="5"/>
  <c r="F398" i="5" s="1"/>
  <c r="E282" i="5"/>
  <c r="F282" i="5" s="1"/>
  <c r="E254" i="5"/>
  <c r="F254" i="5" s="1"/>
  <c r="E174" i="5"/>
  <c r="F174" i="5" s="1"/>
  <c r="E62" i="5"/>
  <c r="F62" i="5" s="1"/>
  <c r="D443" i="5"/>
  <c r="D367" i="5"/>
  <c r="D239" i="5"/>
  <c r="D331" i="5"/>
  <c r="C34" i="5"/>
  <c r="D35" i="5" s="1"/>
  <c r="E506" i="5"/>
  <c r="F506" i="5" s="1"/>
  <c r="E434" i="5"/>
  <c r="F434" i="5" s="1"/>
  <c r="E394" i="5"/>
  <c r="F394" i="5" s="1"/>
  <c r="E322" i="5"/>
  <c r="F322" i="5" s="1"/>
  <c r="E286" i="5"/>
  <c r="F286" i="5" s="1"/>
  <c r="E210" i="5"/>
  <c r="F210" i="5" s="1"/>
  <c r="E170" i="5"/>
  <c r="F170" i="5" s="1"/>
  <c r="E98" i="5"/>
  <c r="F98" i="5" s="1"/>
  <c r="E58" i="5"/>
  <c r="F58" i="5" s="1"/>
  <c r="D163" i="5"/>
  <c r="C226" i="5"/>
  <c r="D227" i="5" s="1"/>
  <c r="D106" i="5"/>
  <c r="C456" i="5"/>
  <c r="C346" i="5"/>
  <c r="D346" i="5" s="1"/>
  <c r="D282" i="5"/>
  <c r="D58" i="5"/>
  <c r="E470" i="5"/>
  <c r="F470" i="5" s="1"/>
  <c r="E134" i="5"/>
  <c r="F134" i="5" s="1"/>
  <c r="C486" i="5"/>
  <c r="D487" i="5" s="1"/>
  <c r="E287" i="5"/>
  <c r="F287" i="5" s="1"/>
  <c r="C98" i="5"/>
  <c r="D99" i="5" s="1"/>
  <c r="D199" i="5"/>
  <c r="D135" i="5"/>
  <c r="E512" i="5"/>
  <c r="F512" i="5" s="1"/>
  <c r="E496" i="5"/>
  <c r="F496" i="5" s="1"/>
  <c r="E480" i="5"/>
  <c r="F480" i="5" s="1"/>
  <c r="E416" i="5"/>
  <c r="F416" i="5" s="1"/>
  <c r="E384" i="5"/>
  <c r="F384" i="5" s="1"/>
  <c r="E336" i="5"/>
  <c r="F336" i="5" s="1"/>
  <c r="E304" i="5"/>
  <c r="F304" i="5" s="1"/>
  <c r="E256" i="5"/>
  <c r="F256" i="5" s="1"/>
  <c r="E208" i="5"/>
  <c r="F208" i="5" s="1"/>
  <c r="E160" i="5"/>
  <c r="F160" i="5" s="1"/>
  <c r="E112" i="5"/>
  <c r="F112" i="5" s="1"/>
  <c r="E64" i="5"/>
  <c r="F64" i="5" s="1"/>
  <c r="C488" i="5"/>
  <c r="D488" i="5" s="1"/>
  <c r="C360" i="5"/>
  <c r="D360" i="5" s="1"/>
  <c r="C318" i="5"/>
  <c r="D318" i="5" s="1"/>
  <c r="C296" i="5"/>
  <c r="D296" i="5" s="1"/>
  <c r="D254" i="5"/>
  <c r="C38" i="5"/>
  <c r="D39" i="5" s="1"/>
  <c r="E502" i="5"/>
  <c r="F502" i="5" s="1"/>
  <c r="E390" i="5"/>
  <c r="F390" i="5" s="1"/>
  <c r="E166" i="5"/>
  <c r="F166" i="5" s="1"/>
  <c r="E54" i="5"/>
  <c r="F54" i="5" s="1"/>
  <c r="C470" i="5"/>
  <c r="C158" i="5"/>
  <c r="D158" i="5" s="1"/>
  <c r="C46" i="5"/>
  <c r="D46" i="5" s="1"/>
  <c r="E509" i="5"/>
  <c r="F509" i="5" s="1"/>
  <c r="E493" i="5"/>
  <c r="F493" i="5" s="1"/>
  <c r="E477" i="5"/>
  <c r="F477" i="5" s="1"/>
  <c r="E461" i="5"/>
  <c r="F461" i="5" s="1"/>
  <c r="E445" i="5"/>
  <c r="F445" i="5" s="1"/>
  <c r="E429" i="5"/>
  <c r="F429" i="5" s="1"/>
  <c r="E413" i="5"/>
  <c r="F413" i="5" s="1"/>
  <c r="E397" i="5"/>
  <c r="F397" i="5" s="1"/>
  <c r="E381" i="5"/>
  <c r="F381" i="5" s="1"/>
  <c r="E365" i="5"/>
  <c r="F365" i="5" s="1"/>
  <c r="E349" i="5"/>
  <c r="F349" i="5" s="1"/>
  <c r="E333" i="5"/>
  <c r="F333" i="5" s="1"/>
  <c r="E317" i="5"/>
  <c r="F317" i="5" s="1"/>
  <c r="E301" i="5"/>
  <c r="F301" i="5" s="1"/>
  <c r="E285" i="5"/>
  <c r="F285" i="5" s="1"/>
  <c r="E269" i="5"/>
  <c r="F269" i="5" s="1"/>
  <c r="E253" i="5"/>
  <c r="F253" i="5" s="1"/>
  <c r="E237" i="5"/>
  <c r="F237" i="5" s="1"/>
  <c r="E221" i="5"/>
  <c r="F221" i="5" s="1"/>
  <c r="E205" i="5"/>
  <c r="F205" i="5" s="1"/>
  <c r="E189" i="5"/>
  <c r="F189" i="5" s="1"/>
  <c r="E173" i="5"/>
  <c r="F173" i="5" s="1"/>
  <c r="E157" i="5"/>
  <c r="F157" i="5" s="1"/>
  <c r="E141" i="5"/>
  <c r="F141" i="5" s="1"/>
  <c r="E125" i="5"/>
  <c r="F125" i="5" s="1"/>
  <c r="E109" i="5"/>
  <c r="F109" i="5" s="1"/>
  <c r="E93" i="5"/>
  <c r="F93" i="5" s="1"/>
  <c r="E77" i="5"/>
  <c r="F77" i="5" s="1"/>
  <c r="E61" i="5"/>
  <c r="F61" i="5" s="1"/>
  <c r="E45" i="5"/>
  <c r="F45" i="5" s="1"/>
  <c r="E29" i="5"/>
  <c r="F29" i="5" s="1"/>
  <c r="C502" i="5"/>
  <c r="D503" i="5" s="1"/>
  <c r="C484" i="5"/>
  <c r="D484" i="5" s="1"/>
  <c r="C463" i="5"/>
  <c r="D463" i="5" s="1"/>
  <c r="D442" i="5"/>
  <c r="C420" i="5"/>
  <c r="D420" i="5" s="1"/>
  <c r="C399" i="5"/>
  <c r="D399" i="5" s="1"/>
  <c r="D378" i="5"/>
  <c r="C356" i="5"/>
  <c r="D356" i="5" s="1"/>
  <c r="C335" i="5"/>
  <c r="D314" i="5"/>
  <c r="C292" i="5"/>
  <c r="D292" i="5" s="1"/>
  <c r="C271" i="5"/>
  <c r="C250" i="5"/>
  <c r="D250" i="5" s="1"/>
  <c r="D218" i="5"/>
  <c r="D154" i="5"/>
  <c r="C90" i="5"/>
  <c r="D90" i="5" s="1"/>
  <c r="C26" i="5"/>
  <c r="D26" i="5" s="1"/>
  <c r="E490" i="5"/>
  <c r="F490" i="5" s="1"/>
  <c r="E450" i="5"/>
  <c r="F450" i="5" s="1"/>
  <c r="E414" i="5"/>
  <c r="F414" i="5" s="1"/>
  <c r="E378" i="5"/>
  <c r="F378" i="5" s="1"/>
  <c r="E338" i="5"/>
  <c r="F338" i="5" s="1"/>
  <c r="E306" i="5"/>
  <c r="F306" i="5" s="1"/>
  <c r="E266" i="5"/>
  <c r="F266" i="5" s="1"/>
  <c r="E230" i="5"/>
  <c r="F230" i="5" s="1"/>
  <c r="E190" i="5"/>
  <c r="F190" i="5" s="1"/>
  <c r="E154" i="5"/>
  <c r="F154" i="5" s="1"/>
  <c r="E118" i="5"/>
  <c r="F118" i="5" s="1"/>
  <c r="E78" i="5"/>
  <c r="F78" i="5" s="1"/>
  <c r="E42" i="5"/>
  <c r="F42" i="5" s="1"/>
  <c r="C262" i="5"/>
  <c r="C174" i="5"/>
  <c r="D174" i="5" s="1"/>
  <c r="E15" i="5"/>
  <c r="F15" i="5" s="1"/>
  <c r="H15" i="5" s="1"/>
  <c r="I15" i="5" s="1"/>
  <c r="E503" i="5"/>
  <c r="F503" i="5" s="1"/>
  <c r="E487" i="5"/>
  <c r="F487" i="5" s="1"/>
  <c r="E471" i="5"/>
  <c r="F471" i="5" s="1"/>
  <c r="E455" i="5"/>
  <c r="F455" i="5" s="1"/>
  <c r="E439" i="5"/>
  <c r="F439" i="5" s="1"/>
  <c r="E423" i="5"/>
  <c r="F423" i="5" s="1"/>
  <c r="E407" i="5"/>
  <c r="F407" i="5" s="1"/>
  <c r="E391" i="5"/>
  <c r="F391" i="5" s="1"/>
  <c r="E375" i="5"/>
  <c r="F375" i="5" s="1"/>
  <c r="E359" i="5"/>
  <c r="F359" i="5" s="1"/>
  <c r="E343" i="5"/>
  <c r="F343" i="5" s="1"/>
  <c r="E327" i="5"/>
  <c r="F327" i="5" s="1"/>
  <c r="E311" i="5"/>
  <c r="F311" i="5" s="1"/>
  <c r="E295" i="5"/>
  <c r="F295" i="5" s="1"/>
  <c r="E279" i="5"/>
  <c r="F279" i="5" s="1"/>
  <c r="E263" i="5"/>
  <c r="F263" i="5" s="1"/>
  <c r="E247" i="5"/>
  <c r="F247" i="5" s="1"/>
  <c r="E231" i="5"/>
  <c r="F231" i="5" s="1"/>
  <c r="E215" i="5"/>
  <c r="F215" i="5" s="1"/>
  <c r="E199" i="5"/>
  <c r="F199" i="5" s="1"/>
  <c r="E183" i="5"/>
  <c r="F183" i="5" s="1"/>
  <c r="E167" i="5"/>
  <c r="F167" i="5" s="1"/>
  <c r="E151" i="5"/>
  <c r="F151" i="5" s="1"/>
  <c r="E135" i="5"/>
  <c r="F135" i="5" s="1"/>
  <c r="E119" i="5"/>
  <c r="F119" i="5" s="1"/>
  <c r="E103" i="5"/>
  <c r="F103" i="5" s="1"/>
  <c r="E87" i="5"/>
  <c r="F87" i="5" s="1"/>
  <c r="E71" i="5"/>
  <c r="F71" i="5" s="1"/>
  <c r="E55" i="5"/>
  <c r="F55" i="5" s="1"/>
  <c r="E39" i="5"/>
  <c r="F39" i="5" s="1"/>
  <c r="E23" i="5"/>
  <c r="F23" i="5" s="1"/>
  <c r="C512" i="5"/>
  <c r="D513" i="5" s="1"/>
  <c r="C496" i="5"/>
  <c r="C476" i="5"/>
  <c r="D476" i="5" s="1"/>
  <c r="C455" i="5"/>
  <c r="D455" i="5" s="1"/>
  <c r="C434" i="5"/>
  <c r="C412" i="5"/>
  <c r="D412" i="5" s="1"/>
  <c r="C391" i="5"/>
  <c r="C370" i="5"/>
  <c r="C348" i="5"/>
  <c r="D348" i="5" s="1"/>
  <c r="C327" i="5"/>
  <c r="D327" i="5" s="1"/>
  <c r="C306" i="5"/>
  <c r="D307" i="5" s="1"/>
  <c r="C284" i="5"/>
  <c r="D284" i="5" s="1"/>
  <c r="C263" i="5"/>
  <c r="C242" i="5"/>
  <c r="D243" i="5" s="1"/>
  <c r="C194" i="5"/>
  <c r="D195" i="5" s="1"/>
  <c r="C130" i="5"/>
  <c r="C66" i="5"/>
  <c r="C232" i="5"/>
  <c r="D232" i="5" s="1"/>
  <c r="C216" i="5"/>
  <c r="D216" i="5" s="1"/>
  <c r="C200" i="5"/>
  <c r="D200" i="5" s="1"/>
  <c r="C184" i="5"/>
  <c r="D184" i="5" s="1"/>
  <c r="C168" i="5"/>
  <c r="D168" i="5" s="1"/>
  <c r="C152" i="5"/>
  <c r="D152" i="5" s="1"/>
  <c r="C136" i="5"/>
  <c r="D136" i="5" s="1"/>
  <c r="C120" i="5"/>
  <c r="D120" i="5" s="1"/>
  <c r="C104" i="5"/>
  <c r="D104" i="5" s="1"/>
  <c r="C88" i="5"/>
  <c r="D88" i="5" s="1"/>
  <c r="C72" i="5"/>
  <c r="D72" i="5" s="1"/>
  <c r="C56" i="5"/>
  <c r="D56" i="5" s="1"/>
  <c r="C40" i="5"/>
  <c r="D40" i="5" s="1"/>
  <c r="C24" i="5"/>
  <c r="D24" i="5" s="1"/>
  <c r="C485" i="5"/>
  <c r="C469" i="5"/>
  <c r="C453" i="5"/>
  <c r="D453" i="5" s="1"/>
  <c r="C437" i="5"/>
  <c r="C421" i="5"/>
  <c r="D422" i="5" s="1"/>
  <c r="C405" i="5"/>
  <c r="D406" i="5" s="1"/>
  <c r="C389" i="5"/>
  <c r="C373" i="5"/>
  <c r="C357" i="5"/>
  <c r="C341" i="5"/>
  <c r="C325" i="5"/>
  <c r="C309" i="5"/>
  <c r="C293" i="5"/>
  <c r="C277" i="5"/>
  <c r="C261" i="5"/>
  <c r="C245" i="5"/>
  <c r="C229" i="5"/>
  <c r="C213" i="5"/>
  <c r="C197" i="5"/>
  <c r="D198" i="5" s="1"/>
  <c r="C181" i="5"/>
  <c r="D182" i="5" s="1"/>
  <c r="C165" i="5"/>
  <c r="C149" i="5"/>
  <c r="C133" i="5"/>
  <c r="D134" i="5" s="1"/>
  <c r="C117" i="5"/>
  <c r="D118" i="5" s="1"/>
  <c r="C101" i="5"/>
  <c r="C85" i="5"/>
  <c r="D86" i="5" s="1"/>
  <c r="C69" i="5"/>
  <c r="D70" i="5" s="1"/>
  <c r="C53" i="5"/>
  <c r="C37" i="5"/>
  <c r="C21" i="5"/>
  <c r="C223" i="5"/>
  <c r="D224" i="5" s="1"/>
  <c r="C191" i="5"/>
  <c r="D191" i="5" s="1"/>
  <c r="C175" i="5"/>
  <c r="D175" i="5" s="1"/>
  <c r="C159" i="5"/>
  <c r="D160" i="5" s="1"/>
  <c r="C143" i="5"/>
  <c r="D143" i="5" s="1"/>
  <c r="C127" i="5"/>
  <c r="D127" i="5" s="1"/>
  <c r="C111" i="5"/>
  <c r="C79" i="5"/>
  <c r="D79" i="5" s="1"/>
  <c r="C63" i="5"/>
  <c r="D64" i="5" s="1"/>
  <c r="C47" i="5"/>
  <c r="C31" i="5"/>
  <c r="D31" i="5" s="1"/>
  <c r="C328" i="5"/>
  <c r="C264" i="5"/>
  <c r="D438" i="5"/>
  <c r="E431" i="5"/>
  <c r="F431" i="5" s="1"/>
  <c r="E319" i="5"/>
  <c r="F319" i="5" s="1"/>
  <c r="E207" i="5"/>
  <c r="F207" i="5" s="1"/>
  <c r="E95" i="5"/>
  <c r="F95" i="5" s="1"/>
  <c r="D359" i="5"/>
  <c r="D96" i="5"/>
  <c r="E464" i="5"/>
  <c r="F464" i="5" s="1"/>
  <c r="E448" i="5"/>
  <c r="F448" i="5" s="1"/>
  <c r="E432" i="5"/>
  <c r="F432" i="5" s="1"/>
  <c r="E400" i="5"/>
  <c r="F400" i="5" s="1"/>
  <c r="E368" i="5"/>
  <c r="F368" i="5" s="1"/>
  <c r="E352" i="5"/>
  <c r="F352" i="5" s="1"/>
  <c r="E320" i="5"/>
  <c r="F320" i="5" s="1"/>
  <c r="E288" i="5"/>
  <c r="F288" i="5" s="1"/>
  <c r="E272" i="5"/>
  <c r="F272" i="5" s="1"/>
  <c r="E240" i="5"/>
  <c r="F240" i="5" s="1"/>
  <c r="E224" i="5"/>
  <c r="F224" i="5" s="1"/>
  <c r="E192" i="5"/>
  <c r="F192" i="5" s="1"/>
  <c r="E176" i="5"/>
  <c r="F176" i="5" s="1"/>
  <c r="E144" i="5"/>
  <c r="F144" i="5" s="1"/>
  <c r="E128" i="5"/>
  <c r="F128" i="5" s="1"/>
  <c r="E96" i="5"/>
  <c r="F96" i="5" s="1"/>
  <c r="E80" i="5"/>
  <c r="F80" i="5" s="1"/>
  <c r="E48" i="5"/>
  <c r="F48" i="5" s="1"/>
  <c r="E32" i="5"/>
  <c r="F32" i="5" s="1"/>
  <c r="C424" i="5"/>
  <c r="D424" i="5" s="1"/>
  <c r="D339" i="5"/>
  <c r="C472" i="5"/>
  <c r="C430" i="5"/>
  <c r="D430" i="5" s="1"/>
  <c r="C408" i="5"/>
  <c r="D409" i="5" s="1"/>
  <c r="D366" i="5"/>
  <c r="C344" i="5"/>
  <c r="D345" i="5" s="1"/>
  <c r="C302" i="5"/>
  <c r="D302" i="5" s="1"/>
  <c r="C280" i="5"/>
  <c r="D238" i="5"/>
  <c r="C54" i="5"/>
  <c r="E510" i="5"/>
  <c r="F510" i="5" s="1"/>
  <c r="E454" i="5"/>
  <c r="F454" i="5" s="1"/>
  <c r="E342" i="5"/>
  <c r="F342" i="5" s="1"/>
  <c r="E310" i="5"/>
  <c r="F310" i="5" s="1"/>
  <c r="C511" i="5"/>
  <c r="D511" i="5" s="1"/>
  <c r="C480" i="5"/>
  <c r="C374" i="5"/>
  <c r="C336" i="5"/>
  <c r="C256" i="5"/>
  <c r="D190" i="5"/>
  <c r="D78" i="5"/>
  <c r="E513" i="5"/>
  <c r="F513" i="5" s="1"/>
  <c r="E497" i="5"/>
  <c r="F497" i="5" s="1"/>
  <c r="E481" i="5"/>
  <c r="F481" i="5" s="1"/>
  <c r="E465" i="5"/>
  <c r="F465" i="5" s="1"/>
  <c r="E449" i="5"/>
  <c r="F449" i="5" s="1"/>
  <c r="E433" i="5"/>
  <c r="F433" i="5" s="1"/>
  <c r="E417" i="5"/>
  <c r="F417" i="5" s="1"/>
  <c r="E401" i="5"/>
  <c r="F401" i="5" s="1"/>
  <c r="E385" i="5"/>
  <c r="F385" i="5" s="1"/>
  <c r="E369" i="5"/>
  <c r="F369" i="5" s="1"/>
  <c r="E353" i="5"/>
  <c r="F353" i="5" s="1"/>
  <c r="E337" i="5"/>
  <c r="F337" i="5" s="1"/>
  <c r="E321" i="5"/>
  <c r="F321" i="5" s="1"/>
  <c r="E305" i="5"/>
  <c r="F305" i="5" s="1"/>
  <c r="E289" i="5"/>
  <c r="F289" i="5" s="1"/>
  <c r="E273" i="5"/>
  <c r="F273" i="5" s="1"/>
  <c r="E257" i="5"/>
  <c r="F257" i="5" s="1"/>
  <c r="E241" i="5"/>
  <c r="F241" i="5" s="1"/>
  <c r="E225" i="5"/>
  <c r="F225" i="5" s="1"/>
  <c r="E209" i="5"/>
  <c r="F209" i="5" s="1"/>
  <c r="E193" i="5"/>
  <c r="F193" i="5" s="1"/>
  <c r="E177" i="5"/>
  <c r="F177" i="5" s="1"/>
  <c r="E161" i="5"/>
  <c r="F161" i="5" s="1"/>
  <c r="E145" i="5"/>
  <c r="F145" i="5" s="1"/>
  <c r="E129" i="5"/>
  <c r="F129" i="5" s="1"/>
  <c r="E113" i="5"/>
  <c r="F113" i="5" s="1"/>
  <c r="E97" i="5"/>
  <c r="F97" i="5" s="1"/>
  <c r="E81" i="5"/>
  <c r="F81" i="5" s="1"/>
  <c r="E65" i="5"/>
  <c r="F65" i="5" s="1"/>
  <c r="E49" i="5"/>
  <c r="F49" i="5" s="1"/>
  <c r="E33" i="5"/>
  <c r="F33" i="5" s="1"/>
  <c r="E17" i="5"/>
  <c r="F17" i="5" s="1"/>
  <c r="C506" i="5"/>
  <c r="D506" i="5" s="1"/>
  <c r="C490" i="5"/>
  <c r="D490" i="5" s="1"/>
  <c r="C468" i="5"/>
  <c r="D468" i="5" s="1"/>
  <c r="C447" i="5"/>
  <c r="C426" i="5"/>
  <c r="D426" i="5" s="1"/>
  <c r="C404" i="5"/>
  <c r="D404" i="5" s="1"/>
  <c r="C383" i="5"/>
  <c r="C362" i="5"/>
  <c r="D362" i="5" s="1"/>
  <c r="C340" i="5"/>
  <c r="D340" i="5" s="1"/>
  <c r="C319" i="5"/>
  <c r="C298" i="5"/>
  <c r="D298" i="5" s="1"/>
  <c r="C276" i="5"/>
  <c r="D276" i="5" s="1"/>
  <c r="C255" i="5"/>
  <c r="D255" i="5" s="1"/>
  <c r="C234" i="5"/>
  <c r="D234" i="5" s="1"/>
  <c r="C170" i="5"/>
  <c r="D170" i="5" s="1"/>
  <c r="C42" i="5"/>
  <c r="D42" i="5" s="1"/>
  <c r="E498" i="5"/>
  <c r="F498" i="5" s="1"/>
  <c r="E462" i="5"/>
  <c r="F462" i="5" s="1"/>
  <c r="E422" i="5"/>
  <c r="F422" i="5" s="1"/>
  <c r="E386" i="5"/>
  <c r="F386" i="5" s="1"/>
  <c r="E350" i="5"/>
  <c r="F350" i="5" s="1"/>
  <c r="E314" i="5"/>
  <c r="F314" i="5" s="1"/>
  <c r="E278" i="5"/>
  <c r="F278" i="5" s="1"/>
  <c r="E238" i="5"/>
  <c r="F238" i="5" s="1"/>
  <c r="E198" i="5"/>
  <c r="F198" i="5" s="1"/>
  <c r="E162" i="5"/>
  <c r="F162" i="5" s="1"/>
  <c r="E126" i="5"/>
  <c r="F126" i="5" s="1"/>
  <c r="E86" i="5"/>
  <c r="F86" i="5" s="1"/>
  <c r="E50" i="5"/>
  <c r="F50" i="5" s="1"/>
  <c r="C368" i="5"/>
  <c r="D368" i="5" s="1"/>
  <c r="C320" i="5"/>
  <c r="C272" i="5"/>
  <c r="C206" i="5"/>
  <c r="D206" i="5" s="1"/>
  <c r="C62" i="5"/>
  <c r="D62" i="5" s="1"/>
  <c r="E507" i="5"/>
  <c r="F507" i="5" s="1"/>
  <c r="E491" i="5"/>
  <c r="F491" i="5" s="1"/>
  <c r="E475" i="5"/>
  <c r="F475" i="5" s="1"/>
  <c r="E459" i="5"/>
  <c r="F459" i="5" s="1"/>
  <c r="E443" i="5"/>
  <c r="F443" i="5" s="1"/>
  <c r="E427" i="5"/>
  <c r="F427" i="5" s="1"/>
  <c r="E411" i="5"/>
  <c r="F411" i="5" s="1"/>
  <c r="E395" i="5"/>
  <c r="F395" i="5" s="1"/>
  <c r="E379" i="5"/>
  <c r="F379" i="5" s="1"/>
  <c r="E363" i="5"/>
  <c r="F363" i="5" s="1"/>
  <c r="E347" i="5"/>
  <c r="F347" i="5" s="1"/>
  <c r="E331" i="5"/>
  <c r="F331" i="5" s="1"/>
  <c r="E315" i="5"/>
  <c r="F315" i="5" s="1"/>
  <c r="E299" i="5"/>
  <c r="F299" i="5" s="1"/>
  <c r="E283" i="5"/>
  <c r="F283" i="5" s="1"/>
  <c r="E267" i="5"/>
  <c r="F267" i="5" s="1"/>
  <c r="E251" i="5"/>
  <c r="F251" i="5" s="1"/>
  <c r="E235" i="5"/>
  <c r="F235" i="5" s="1"/>
  <c r="E219" i="5"/>
  <c r="F219" i="5" s="1"/>
  <c r="E203" i="5"/>
  <c r="F203" i="5" s="1"/>
  <c r="E187" i="5"/>
  <c r="F187" i="5" s="1"/>
  <c r="E171" i="5"/>
  <c r="F171" i="5" s="1"/>
  <c r="E155" i="5"/>
  <c r="F155" i="5" s="1"/>
  <c r="E139" i="5"/>
  <c r="F139" i="5" s="1"/>
  <c r="E123" i="5"/>
  <c r="F123" i="5" s="1"/>
  <c r="E107" i="5"/>
  <c r="F107" i="5" s="1"/>
  <c r="E91" i="5"/>
  <c r="F91" i="5" s="1"/>
  <c r="E75" i="5"/>
  <c r="F75" i="5" s="1"/>
  <c r="E59" i="5"/>
  <c r="F59" i="5" s="1"/>
  <c r="E43" i="5"/>
  <c r="F43" i="5" s="1"/>
  <c r="E27" i="5"/>
  <c r="F27" i="5" s="1"/>
  <c r="C516" i="5"/>
  <c r="D516" i="5" s="1"/>
  <c r="C500" i="5"/>
  <c r="D500" i="5" s="1"/>
  <c r="C482" i="5"/>
  <c r="C460" i="5"/>
  <c r="D460" i="5" s="1"/>
  <c r="C439" i="5"/>
  <c r="D439" i="5" s="1"/>
  <c r="C418" i="5"/>
  <c r="C396" i="5"/>
  <c r="D396" i="5" s="1"/>
  <c r="C375" i="5"/>
  <c r="C354" i="5"/>
  <c r="D355" i="5" s="1"/>
  <c r="C332" i="5"/>
  <c r="D332" i="5" s="1"/>
  <c r="C311" i="5"/>
  <c r="D311" i="5" s="1"/>
  <c r="C290" i="5"/>
  <c r="D291" i="5" s="1"/>
  <c r="C268" i="5"/>
  <c r="D268" i="5" s="1"/>
  <c r="C247" i="5"/>
  <c r="C210" i="5"/>
  <c r="C146" i="5"/>
  <c r="C82" i="5"/>
  <c r="D83" i="5" s="1"/>
  <c r="C18" i="5"/>
  <c r="C220" i="5"/>
  <c r="D221" i="5" s="1"/>
  <c r="C204" i="5"/>
  <c r="D205" i="5" s="1"/>
  <c r="C188" i="5"/>
  <c r="C172" i="5"/>
  <c r="C156" i="5"/>
  <c r="C140" i="5"/>
  <c r="D141" i="5" s="1"/>
  <c r="C124" i="5"/>
  <c r="C108" i="5"/>
  <c r="C92" i="5"/>
  <c r="C76" i="5"/>
  <c r="D77" i="5" s="1"/>
  <c r="C60" i="5"/>
  <c r="D61" i="5" s="1"/>
  <c r="C44" i="5"/>
  <c r="C28" i="5"/>
  <c r="C392" i="5"/>
  <c r="C122" i="5"/>
  <c r="D122" i="5" s="1"/>
  <c r="E358" i="5"/>
  <c r="F358" i="5" s="1"/>
  <c r="E246" i="5"/>
  <c r="F246" i="5" s="1"/>
  <c r="E22" i="5"/>
  <c r="F22" i="5" s="1"/>
  <c r="D283" i="5"/>
  <c r="C94" i="5"/>
  <c r="D94" i="5" s="1"/>
  <c r="C504" i="5"/>
  <c r="D504" i="5" s="1"/>
  <c r="C402" i="5"/>
  <c r="D403" i="5" s="1"/>
  <c r="D208" i="5"/>
  <c r="D71" i="5"/>
  <c r="C517" i="5"/>
  <c r="C501" i="5"/>
  <c r="D462" i="5"/>
  <c r="C440" i="5"/>
  <c r="D398" i="5"/>
  <c r="C376" i="5"/>
  <c r="C312" i="5"/>
  <c r="D313" i="5" s="1"/>
  <c r="C248" i="5"/>
  <c r="C150" i="5"/>
  <c r="D151" i="5" s="1"/>
  <c r="C22" i="5"/>
  <c r="E438" i="5"/>
  <c r="F438" i="5" s="1"/>
  <c r="E326" i="5"/>
  <c r="F326" i="5" s="1"/>
  <c r="E214" i="5"/>
  <c r="F214" i="5" s="1"/>
  <c r="E102" i="5"/>
  <c r="F102" i="5" s="1"/>
  <c r="C495" i="5"/>
  <c r="C390" i="5"/>
  <c r="C352" i="5"/>
  <c r="C240" i="5"/>
  <c r="D240" i="5" s="1"/>
  <c r="D142" i="5"/>
  <c r="D30" i="5"/>
  <c r="E505" i="5"/>
  <c r="F505" i="5" s="1"/>
  <c r="E489" i="5"/>
  <c r="F489" i="5" s="1"/>
  <c r="E473" i="5"/>
  <c r="F473" i="5" s="1"/>
  <c r="E457" i="5"/>
  <c r="F457" i="5" s="1"/>
  <c r="E441" i="5"/>
  <c r="F441" i="5" s="1"/>
  <c r="E425" i="5"/>
  <c r="F425" i="5" s="1"/>
  <c r="E409" i="5"/>
  <c r="F409" i="5" s="1"/>
  <c r="E393" i="5"/>
  <c r="F393" i="5" s="1"/>
  <c r="E377" i="5"/>
  <c r="F377" i="5" s="1"/>
  <c r="E361" i="5"/>
  <c r="F361" i="5" s="1"/>
  <c r="E345" i="5"/>
  <c r="F345" i="5" s="1"/>
  <c r="E329" i="5"/>
  <c r="F329" i="5" s="1"/>
  <c r="E313" i="5"/>
  <c r="F313" i="5" s="1"/>
  <c r="E297" i="5"/>
  <c r="F297" i="5" s="1"/>
  <c r="E281" i="5"/>
  <c r="F281" i="5" s="1"/>
  <c r="E265" i="5"/>
  <c r="F265" i="5" s="1"/>
  <c r="E249" i="5"/>
  <c r="F249" i="5" s="1"/>
  <c r="E233" i="5"/>
  <c r="F233" i="5" s="1"/>
  <c r="E217" i="5"/>
  <c r="F217" i="5" s="1"/>
  <c r="E201" i="5"/>
  <c r="F201" i="5" s="1"/>
  <c r="E185" i="5"/>
  <c r="F185" i="5" s="1"/>
  <c r="E169" i="5"/>
  <c r="F169" i="5" s="1"/>
  <c r="E153" i="5"/>
  <c r="F153" i="5" s="1"/>
  <c r="E137" i="5"/>
  <c r="F137" i="5" s="1"/>
  <c r="E121" i="5"/>
  <c r="F121" i="5" s="1"/>
  <c r="E105" i="5"/>
  <c r="F105" i="5" s="1"/>
  <c r="E89" i="5"/>
  <c r="F89" i="5" s="1"/>
  <c r="E73" i="5"/>
  <c r="F73" i="5" s="1"/>
  <c r="E57" i="5"/>
  <c r="F57" i="5" s="1"/>
  <c r="E41" i="5"/>
  <c r="F41" i="5" s="1"/>
  <c r="E25" i="5"/>
  <c r="F25" i="5" s="1"/>
  <c r="C514" i="5"/>
  <c r="D514" i="5" s="1"/>
  <c r="D498" i="5"/>
  <c r="C479" i="5"/>
  <c r="D479" i="5" s="1"/>
  <c r="C458" i="5"/>
  <c r="D458" i="5" s="1"/>
  <c r="C436" i="5"/>
  <c r="D436" i="5" s="1"/>
  <c r="C415" i="5"/>
  <c r="D415" i="5" s="1"/>
  <c r="C394" i="5"/>
  <c r="D394" i="5" s="1"/>
  <c r="C372" i="5"/>
  <c r="D372" i="5" s="1"/>
  <c r="C351" i="5"/>
  <c r="D351" i="5" s="1"/>
  <c r="D330" i="5"/>
  <c r="C308" i="5"/>
  <c r="D308" i="5" s="1"/>
  <c r="C287" i="5"/>
  <c r="D287" i="5" s="1"/>
  <c r="D266" i="5"/>
  <c r="C244" i="5"/>
  <c r="D244" i="5" s="1"/>
  <c r="C202" i="5"/>
  <c r="D202" i="5" s="1"/>
  <c r="C138" i="5"/>
  <c r="D138" i="5" s="1"/>
  <c r="C74" i="5"/>
  <c r="D74" i="5" s="1"/>
  <c r="E518" i="5"/>
  <c r="F518" i="5" s="1"/>
  <c r="E478" i="5"/>
  <c r="F478" i="5" s="1"/>
  <c r="E442" i="5"/>
  <c r="F442" i="5" s="1"/>
  <c r="E406" i="5"/>
  <c r="F406" i="5" s="1"/>
  <c r="E366" i="5"/>
  <c r="F366" i="5" s="1"/>
  <c r="E330" i="5"/>
  <c r="F330" i="5" s="1"/>
  <c r="E294" i="5"/>
  <c r="F294" i="5" s="1"/>
  <c r="E258" i="5"/>
  <c r="F258" i="5" s="1"/>
  <c r="E218" i="5"/>
  <c r="F218" i="5" s="1"/>
  <c r="E182" i="5"/>
  <c r="F182" i="5" s="1"/>
  <c r="E142" i="5"/>
  <c r="F142" i="5" s="1"/>
  <c r="E106" i="5"/>
  <c r="F106" i="5" s="1"/>
  <c r="E70" i="5"/>
  <c r="F70" i="5" s="1"/>
  <c r="E30" i="5"/>
  <c r="F30" i="5" s="1"/>
  <c r="D499" i="5"/>
  <c r="C448" i="5"/>
  <c r="C246" i="5"/>
  <c r="D126" i="5"/>
  <c r="E515" i="5"/>
  <c r="F515" i="5" s="1"/>
  <c r="E499" i="5"/>
  <c r="F499" i="5" s="1"/>
  <c r="E483" i="5"/>
  <c r="F483" i="5" s="1"/>
  <c r="E467" i="5"/>
  <c r="F467" i="5" s="1"/>
  <c r="E451" i="5"/>
  <c r="F451" i="5" s="1"/>
  <c r="E435" i="5"/>
  <c r="F435" i="5" s="1"/>
  <c r="E419" i="5"/>
  <c r="F419" i="5" s="1"/>
  <c r="E403" i="5"/>
  <c r="F403" i="5" s="1"/>
  <c r="E387" i="5"/>
  <c r="F387" i="5" s="1"/>
  <c r="E371" i="5"/>
  <c r="F371" i="5" s="1"/>
  <c r="E355" i="5"/>
  <c r="F355" i="5" s="1"/>
  <c r="E339" i="5"/>
  <c r="F339" i="5" s="1"/>
  <c r="E323" i="5"/>
  <c r="F323" i="5" s="1"/>
  <c r="E307" i="5"/>
  <c r="F307" i="5" s="1"/>
  <c r="E291" i="5"/>
  <c r="F291" i="5" s="1"/>
  <c r="E275" i="5"/>
  <c r="F275" i="5" s="1"/>
  <c r="E259" i="5"/>
  <c r="F259" i="5" s="1"/>
  <c r="E243" i="5"/>
  <c r="F243" i="5" s="1"/>
  <c r="E227" i="5"/>
  <c r="F227" i="5" s="1"/>
  <c r="E211" i="5"/>
  <c r="F211" i="5" s="1"/>
  <c r="E195" i="5"/>
  <c r="F195" i="5" s="1"/>
  <c r="E179" i="5"/>
  <c r="F179" i="5" s="1"/>
  <c r="E163" i="5"/>
  <c r="F163" i="5" s="1"/>
  <c r="E147" i="5"/>
  <c r="F147" i="5" s="1"/>
  <c r="E131" i="5"/>
  <c r="F131" i="5" s="1"/>
  <c r="E115" i="5"/>
  <c r="F115" i="5" s="1"/>
  <c r="E99" i="5"/>
  <c r="F99" i="5" s="1"/>
  <c r="E83" i="5"/>
  <c r="F83" i="5" s="1"/>
  <c r="E67" i="5"/>
  <c r="F67" i="5" s="1"/>
  <c r="E51" i="5"/>
  <c r="F51" i="5" s="1"/>
  <c r="E35" i="5"/>
  <c r="F35" i="5" s="1"/>
  <c r="E19" i="5"/>
  <c r="F19" i="5" s="1"/>
  <c r="C508" i="5"/>
  <c r="D508" i="5" s="1"/>
  <c r="C492" i="5"/>
  <c r="D492" i="5" s="1"/>
  <c r="C471" i="5"/>
  <c r="C450" i="5"/>
  <c r="D451" i="5" s="1"/>
  <c r="C428" i="5"/>
  <c r="D428" i="5" s="1"/>
  <c r="C407" i="5"/>
  <c r="D407" i="5" s="1"/>
  <c r="C386" i="5"/>
  <c r="D387" i="5" s="1"/>
  <c r="C364" i="5"/>
  <c r="D364" i="5" s="1"/>
  <c r="C343" i="5"/>
  <c r="D343" i="5" s="1"/>
  <c r="C322" i="5"/>
  <c r="C300" i="5"/>
  <c r="D300" i="5" s="1"/>
  <c r="C279" i="5"/>
  <c r="D279" i="5" s="1"/>
  <c r="C258" i="5"/>
  <c r="C236" i="5"/>
  <c r="D236" i="5" s="1"/>
  <c r="C178" i="5"/>
  <c r="D179" i="5" s="1"/>
  <c r="C114" i="5"/>
  <c r="C50" i="5"/>
  <c r="C228" i="5"/>
  <c r="D228" i="5" s="1"/>
  <c r="C212" i="5"/>
  <c r="D212" i="5" s="1"/>
  <c r="C196" i="5"/>
  <c r="D196" i="5" s="1"/>
  <c r="C180" i="5"/>
  <c r="D180" i="5" s="1"/>
  <c r="C164" i="5"/>
  <c r="D164" i="5" s="1"/>
  <c r="C148" i="5"/>
  <c r="D148" i="5" s="1"/>
  <c r="C132" i="5"/>
  <c r="D132" i="5" s="1"/>
  <c r="C116" i="5"/>
  <c r="D116" i="5" s="1"/>
  <c r="C100" i="5"/>
  <c r="D100" i="5" s="1"/>
  <c r="C84" i="5"/>
  <c r="D84" i="5" s="1"/>
  <c r="C68" i="5"/>
  <c r="D68" i="5" s="1"/>
  <c r="C52" i="5"/>
  <c r="D52" i="5" s="1"/>
  <c r="C36" i="5"/>
  <c r="D36" i="5" s="1"/>
  <c r="C20" i="5"/>
  <c r="D20" i="5" s="1"/>
  <c r="C481" i="5"/>
  <c r="C465" i="5"/>
  <c r="D465" i="5" s="1"/>
  <c r="C449" i="5"/>
  <c r="C433" i="5"/>
  <c r="D433" i="5" s="1"/>
  <c r="C417" i="5"/>
  <c r="D417" i="5" s="1"/>
  <c r="C401" i="5"/>
  <c r="D401" i="5" s="1"/>
  <c r="C385" i="5"/>
  <c r="D385" i="5" s="1"/>
  <c r="C369" i="5"/>
  <c r="C353" i="5"/>
  <c r="C337" i="5"/>
  <c r="C321" i="5"/>
  <c r="C305" i="5"/>
  <c r="D305" i="5" s="1"/>
  <c r="C289" i="5"/>
  <c r="D289" i="5" s="1"/>
  <c r="C273" i="5"/>
  <c r="C257" i="5"/>
  <c r="C241" i="5"/>
  <c r="C225" i="5"/>
  <c r="D225" i="5" s="1"/>
  <c r="C209" i="5"/>
  <c r="D209" i="5" s="1"/>
  <c r="C193" i="5"/>
  <c r="D193" i="5" s="1"/>
  <c r="C177" i="5"/>
  <c r="D177" i="5" s="1"/>
  <c r="C161" i="5"/>
  <c r="D161" i="5" s="1"/>
  <c r="C145" i="5"/>
  <c r="D145" i="5" s="1"/>
  <c r="C129" i="5"/>
  <c r="D129" i="5" s="1"/>
  <c r="C113" i="5"/>
  <c r="D113" i="5" s="1"/>
  <c r="C97" i="5"/>
  <c r="D97" i="5" s="1"/>
  <c r="C81" i="5"/>
  <c r="D81" i="5" s="1"/>
  <c r="C65" i="5"/>
  <c r="D65" i="5" s="1"/>
  <c r="C49" i="5"/>
  <c r="D49" i="5" s="1"/>
  <c r="C33" i="5"/>
  <c r="D33" i="5" s="1"/>
  <c r="C17" i="5"/>
  <c r="C219" i="5"/>
  <c r="D219" i="5" s="1"/>
  <c r="C203" i="5"/>
  <c r="C187" i="5"/>
  <c r="C171" i="5"/>
  <c r="C155" i="5"/>
  <c r="D155" i="5" s="1"/>
  <c r="C139" i="5"/>
  <c r="C123" i="5"/>
  <c r="C107" i="5"/>
  <c r="D107" i="5" s="1"/>
  <c r="C91" i="5"/>
  <c r="C75" i="5"/>
  <c r="C59" i="5"/>
  <c r="D59" i="5" s="1"/>
  <c r="C43" i="5"/>
  <c r="C27" i="5"/>
  <c r="D261" i="5" l="1"/>
  <c r="D495" i="5"/>
  <c r="D383" i="5"/>
  <c r="D475" i="5"/>
  <c r="D471" i="5"/>
  <c r="D246" i="5"/>
  <c r="D319" i="5"/>
  <c r="D325" i="5"/>
  <c r="H16" i="5"/>
  <c r="H17" i="5" s="1"/>
  <c r="H18" i="5" s="1"/>
  <c r="H19" i="5" s="1"/>
  <c r="D335" i="5"/>
  <c r="D75" i="5"/>
  <c r="D337" i="5"/>
  <c r="D447" i="5"/>
  <c r="D273" i="5"/>
  <c r="D517" i="5"/>
  <c r="D128" i="5"/>
  <c r="D353" i="5"/>
  <c r="D369" i="5"/>
  <c r="D328" i="5"/>
  <c r="D390" i="5"/>
  <c r="D454" i="5"/>
  <c r="D485" i="5"/>
  <c r="D413" i="5"/>
  <c r="D299" i="5"/>
  <c r="D293" i="5"/>
  <c r="D271" i="5"/>
  <c r="D171" i="5"/>
  <c r="D187" i="5"/>
  <c r="D43" i="5"/>
  <c r="D448" i="5"/>
  <c r="D80" i="5"/>
  <c r="D336" i="5"/>
  <c r="D264" i="5"/>
  <c r="D223" i="5"/>
  <c r="D389" i="5"/>
  <c r="D380" i="5"/>
  <c r="D349" i="5"/>
  <c r="D111" i="5"/>
  <c r="D421" i="5"/>
  <c r="D253" i="5"/>
  <c r="D27" i="5"/>
  <c r="D22" i="5"/>
  <c r="D375" i="5"/>
  <c r="D445" i="5"/>
  <c r="D47" i="5"/>
  <c r="D89" i="5"/>
  <c r="D17" i="5"/>
  <c r="D50" i="5"/>
  <c r="D258" i="5"/>
  <c r="D347" i="5"/>
  <c r="D269" i="5"/>
  <c r="D477" i="5"/>
  <c r="D392" i="5"/>
  <c r="D247" i="5"/>
  <c r="D418" i="5"/>
  <c r="D320" i="5"/>
  <c r="D416" i="5"/>
  <c r="D159" i="5"/>
  <c r="D21" i="5"/>
  <c r="D85" i="5"/>
  <c r="D149" i="5"/>
  <c r="D213" i="5"/>
  <c r="D277" i="5"/>
  <c r="D469" i="5"/>
  <c r="D263" i="5"/>
  <c r="D434" i="5"/>
  <c r="D512" i="5"/>
  <c r="D326" i="5"/>
  <c r="D376" i="5"/>
  <c r="D317" i="5"/>
  <c r="D48" i="5"/>
  <c r="D374" i="5"/>
  <c r="D54" i="5"/>
  <c r="D280" i="5"/>
  <c r="D472" i="5"/>
  <c r="D37" i="5"/>
  <c r="D101" i="5"/>
  <c r="D165" i="5"/>
  <c r="D229" i="5"/>
  <c r="D357" i="5"/>
  <c r="D130" i="5"/>
  <c r="D370" i="5"/>
  <c r="D365" i="5"/>
  <c r="D505" i="5"/>
  <c r="D91" i="5"/>
  <c r="D257" i="5"/>
  <c r="D449" i="5"/>
  <c r="D440" i="5"/>
  <c r="D482" i="5"/>
  <c r="D272" i="5"/>
  <c r="D294" i="5"/>
  <c r="D411" i="5"/>
  <c r="D217" i="5"/>
  <c r="D44" i="5"/>
  <c r="D172" i="5"/>
  <c r="D18" i="5"/>
  <c r="D322" i="5"/>
  <c r="D248" i="5"/>
  <c r="D419" i="5"/>
  <c r="D28" i="5"/>
  <c r="D156" i="5"/>
  <c r="D210" i="5"/>
  <c r="D256" i="5"/>
  <c r="D173" i="5"/>
  <c r="D176" i="5"/>
  <c r="D341" i="5"/>
  <c r="D66" i="5"/>
  <c r="D230" i="5"/>
  <c r="D201" i="5"/>
  <c r="D123" i="5"/>
  <c r="D481" i="5"/>
  <c r="D114" i="5"/>
  <c r="D450" i="5"/>
  <c r="D395" i="5"/>
  <c r="D278" i="5"/>
  <c r="D459" i="5"/>
  <c r="D150" i="5"/>
  <c r="D29" i="5"/>
  <c r="D402" i="5"/>
  <c r="D342" i="5"/>
  <c r="D60" i="5"/>
  <c r="D124" i="5"/>
  <c r="D188" i="5"/>
  <c r="D82" i="5"/>
  <c r="D354" i="5"/>
  <c r="D323" i="5"/>
  <c r="D408" i="5"/>
  <c r="D493" i="5"/>
  <c r="D237" i="5"/>
  <c r="D397" i="5"/>
  <c r="D34" i="5"/>
  <c r="D235" i="5"/>
  <c r="D303" i="5"/>
  <c r="D53" i="5"/>
  <c r="D117" i="5"/>
  <c r="D181" i="5"/>
  <c r="D245" i="5"/>
  <c r="D309" i="5"/>
  <c r="D373" i="5"/>
  <c r="D437" i="5"/>
  <c r="D194" i="5"/>
  <c r="D306" i="5"/>
  <c r="D391" i="5"/>
  <c r="D262" i="5"/>
  <c r="D502" i="5"/>
  <c r="D363" i="5"/>
  <c r="D102" i="5"/>
  <c r="D23" i="5"/>
  <c r="D45" i="5"/>
  <c r="D461" i="5"/>
  <c r="D192" i="5"/>
  <c r="D456" i="5"/>
  <c r="D310" i="5"/>
  <c r="D425" i="5"/>
  <c r="D41" i="5"/>
  <c r="D153" i="5"/>
  <c r="D281" i="5"/>
  <c r="D441" i="5"/>
  <c r="D51" i="5"/>
  <c r="D115" i="5"/>
  <c r="D515" i="5"/>
  <c r="D137" i="5"/>
  <c r="D329" i="5"/>
  <c r="D400" i="5"/>
  <c r="D251" i="5"/>
  <c r="D38" i="5"/>
  <c r="D189" i="5"/>
  <c r="D429" i="5"/>
  <c r="D144" i="5"/>
  <c r="D466" i="5"/>
  <c r="D371" i="5"/>
  <c r="D207" i="5"/>
  <c r="D361" i="5"/>
  <c r="D464" i="5"/>
  <c r="D358" i="5"/>
  <c r="D121" i="5"/>
  <c r="D249" i="5"/>
  <c r="D393" i="5"/>
  <c r="D19" i="5"/>
  <c r="D211" i="5"/>
  <c r="D105" i="5"/>
  <c r="D265" i="5"/>
  <c r="D457" i="5"/>
  <c r="J15" i="5"/>
  <c r="D338" i="5"/>
  <c r="D108" i="5"/>
  <c r="D480" i="5"/>
  <c r="D321" i="5"/>
  <c r="D501" i="5"/>
  <c r="D274" i="5"/>
  <c r="D92" i="5"/>
  <c r="D220" i="5"/>
  <c r="D333" i="5"/>
  <c r="D405" i="5"/>
  <c r="D507" i="5"/>
  <c r="D157" i="5"/>
  <c r="D112" i="5"/>
  <c r="D95" i="5"/>
  <c r="D288" i="5"/>
  <c r="D73" i="5"/>
  <c r="D139" i="5"/>
  <c r="D203" i="5"/>
  <c r="D241" i="5"/>
  <c r="D178" i="5"/>
  <c r="D386" i="5"/>
  <c r="D352" i="5"/>
  <c r="D214" i="5"/>
  <c r="D312" i="5"/>
  <c r="D483" i="5"/>
  <c r="D93" i="5"/>
  <c r="D162" i="5"/>
  <c r="D435" i="5"/>
  <c r="D76" i="5"/>
  <c r="D140" i="5"/>
  <c r="D204" i="5"/>
  <c r="D146" i="5"/>
  <c r="D290" i="5"/>
  <c r="D427" i="5"/>
  <c r="D259" i="5"/>
  <c r="D344" i="5"/>
  <c r="D509" i="5"/>
  <c r="D125" i="5"/>
  <c r="D285" i="5"/>
  <c r="D226" i="5"/>
  <c r="D384" i="5"/>
  <c r="D431" i="5"/>
  <c r="D63" i="5"/>
  <c r="D69" i="5"/>
  <c r="D133" i="5"/>
  <c r="D197" i="5"/>
  <c r="D242" i="5"/>
  <c r="D496" i="5"/>
  <c r="D518" i="5"/>
  <c r="D470" i="5"/>
  <c r="D166" i="5"/>
  <c r="D55" i="5"/>
  <c r="D109" i="5"/>
  <c r="D301" i="5"/>
  <c r="D32" i="5"/>
  <c r="D98" i="5"/>
  <c r="D486" i="5"/>
  <c r="D491" i="5"/>
  <c r="D497" i="5"/>
  <c r="D233" i="5"/>
  <c r="D489" i="5"/>
  <c r="D147" i="5"/>
  <c r="D57" i="5"/>
  <c r="D169" i="5"/>
  <c r="D297" i="5"/>
  <c r="D473" i="5"/>
  <c r="D67" i="5"/>
  <c r="D131" i="5"/>
  <c r="D25" i="5"/>
  <c r="D185" i="5"/>
  <c r="D377" i="5"/>
  <c r="I18" i="5" l="1"/>
  <c r="I19" i="5"/>
  <c r="I17" i="5"/>
  <c r="H20" i="5"/>
  <c r="H21" i="5" s="1"/>
  <c r="H22" i="5" s="1"/>
  <c r="H23" i="5" s="1"/>
  <c r="I16" i="5"/>
  <c r="J16" i="5" s="1"/>
  <c r="D9" i="5"/>
  <c r="J17" i="5" l="1"/>
  <c r="J18" i="5" s="1"/>
  <c r="J19" i="5" s="1"/>
  <c r="I23" i="5"/>
  <c r="I20" i="5"/>
  <c r="H24" i="5"/>
  <c r="I22" i="5"/>
  <c r="I21" i="5"/>
  <c r="J20" i="5" l="1"/>
  <c r="J21" i="5" s="1"/>
  <c r="J22" i="5" s="1"/>
  <c r="J23" i="5" s="1"/>
  <c r="H25" i="5"/>
  <c r="I25" i="5" s="1"/>
  <c r="I24" i="5"/>
  <c r="J24" i="5" l="1"/>
  <c r="J25" i="5" s="1"/>
  <c r="H26" i="5"/>
  <c r="I26" i="5" s="1"/>
  <c r="J26" i="5" l="1"/>
  <c r="H27" i="5"/>
  <c r="I27" i="5" s="1"/>
  <c r="J27" i="5" l="1"/>
  <c r="H28" i="5"/>
  <c r="I28" i="5" s="1"/>
  <c r="J28" i="5" l="1"/>
  <c r="H29" i="5"/>
  <c r="I29" i="5" s="1"/>
  <c r="J29" i="5" l="1"/>
  <c r="H30" i="5"/>
  <c r="I30" i="5" s="1"/>
  <c r="J30" i="5" l="1"/>
  <c r="H31" i="5"/>
  <c r="I31" i="5" s="1"/>
  <c r="J31" i="5" l="1"/>
  <c r="H32" i="5"/>
  <c r="I32" i="5" s="1"/>
  <c r="J32" i="5" l="1"/>
  <c r="H33" i="5"/>
  <c r="I33" i="5" s="1"/>
  <c r="J33" i="5" l="1"/>
  <c r="H34" i="5"/>
  <c r="I34" i="5" s="1"/>
  <c r="J34" i="5" l="1"/>
  <c r="H35" i="5"/>
  <c r="I35" i="5" s="1"/>
  <c r="J35" i="5" l="1"/>
  <c r="H36" i="5"/>
  <c r="I36" i="5" s="1"/>
  <c r="J36" i="5" l="1"/>
  <c r="H37" i="5"/>
  <c r="I37" i="5" s="1"/>
  <c r="J37" i="5" l="1"/>
  <c r="H38" i="5"/>
  <c r="I38" i="5" s="1"/>
  <c r="J38" i="5" l="1"/>
  <c r="H39" i="5"/>
  <c r="I39" i="5" s="1"/>
  <c r="J39" i="5" l="1"/>
  <c r="H40" i="5"/>
  <c r="I40" i="5" s="1"/>
  <c r="J40" i="5" l="1"/>
  <c r="H41" i="5"/>
  <c r="I41" i="5" s="1"/>
  <c r="J41" i="5" l="1"/>
  <c r="H42" i="5"/>
  <c r="I42" i="5" s="1"/>
  <c r="J42" i="5" l="1"/>
  <c r="H43" i="5"/>
  <c r="I43" i="5" s="1"/>
  <c r="J43" i="5" l="1"/>
  <c r="H44" i="5"/>
  <c r="I44" i="5" s="1"/>
  <c r="J44" i="5" l="1"/>
  <c r="H45" i="5"/>
  <c r="I45" i="5" s="1"/>
  <c r="J45" i="5" l="1"/>
  <c r="H46" i="5"/>
  <c r="I46" i="5" s="1"/>
  <c r="J46" i="5" l="1"/>
  <c r="H47" i="5"/>
  <c r="I47" i="5" s="1"/>
  <c r="J47" i="5" l="1"/>
  <c r="H48" i="5"/>
  <c r="I48" i="5" s="1"/>
  <c r="J48" i="5" l="1"/>
  <c r="H49" i="5"/>
  <c r="I49" i="5" s="1"/>
  <c r="J49" i="5" l="1"/>
  <c r="H50" i="5"/>
  <c r="I50" i="5" s="1"/>
  <c r="J50" i="5" l="1"/>
  <c r="H51" i="5"/>
  <c r="I51" i="5" s="1"/>
  <c r="J51" i="5" l="1"/>
  <c r="H52" i="5"/>
  <c r="I52" i="5" s="1"/>
  <c r="J52" i="5" l="1"/>
  <c r="H53" i="5"/>
  <c r="I53" i="5" s="1"/>
  <c r="J53" i="5" l="1"/>
  <c r="H54" i="5"/>
  <c r="I54" i="5" s="1"/>
  <c r="J54" i="5" l="1"/>
  <c r="H55" i="5"/>
  <c r="H56" i="5" s="1"/>
  <c r="I55" i="5" l="1"/>
  <c r="J55" i="5" s="1"/>
  <c r="I56" i="5"/>
  <c r="H57" i="5"/>
  <c r="J56" i="5" l="1"/>
  <c r="I57" i="5"/>
  <c r="H58" i="5"/>
  <c r="J57" i="5" l="1"/>
  <c r="I58" i="5"/>
  <c r="H59" i="5"/>
  <c r="J58" i="5" l="1"/>
  <c r="I59" i="5"/>
  <c r="H60" i="5"/>
  <c r="J59" i="5" l="1"/>
  <c r="I60" i="5"/>
  <c r="H61" i="5"/>
  <c r="J60" i="5" l="1"/>
  <c r="I61" i="5"/>
  <c r="H62" i="5"/>
  <c r="J61" i="5" l="1"/>
  <c r="I62" i="5"/>
  <c r="H63" i="5"/>
  <c r="I63" i="5" s="1"/>
  <c r="J62" i="5" l="1"/>
  <c r="J63" i="5" s="1"/>
  <c r="H64" i="5"/>
  <c r="I64" i="5" s="1"/>
  <c r="J64" i="5" l="1"/>
  <c r="H65" i="5"/>
  <c r="I65" i="5" s="1"/>
  <c r="J65" i="5" l="1"/>
  <c r="H66" i="5"/>
  <c r="I66" i="5" s="1"/>
  <c r="J66" i="5" l="1"/>
  <c r="H67" i="5"/>
  <c r="I67" i="5" s="1"/>
  <c r="J67" i="5" l="1"/>
  <c r="H68" i="5"/>
  <c r="I68" i="5" s="1"/>
  <c r="J68" i="5" l="1"/>
  <c r="H69" i="5"/>
  <c r="I69" i="5" s="1"/>
  <c r="J69" i="5" l="1"/>
  <c r="H70" i="5"/>
  <c r="I70" i="5" s="1"/>
  <c r="J70" i="5" l="1"/>
  <c r="H71" i="5"/>
  <c r="I71" i="5" s="1"/>
  <c r="J71" i="5" l="1"/>
  <c r="H72" i="5"/>
  <c r="I72" i="5" s="1"/>
  <c r="J72" i="5" l="1"/>
  <c r="H73" i="5"/>
  <c r="I73" i="5" s="1"/>
  <c r="J73" i="5" l="1"/>
  <c r="H74" i="5"/>
  <c r="I74" i="5" s="1"/>
  <c r="J74" i="5" l="1"/>
  <c r="H75" i="5"/>
  <c r="I75" i="5" s="1"/>
  <c r="J75" i="5" l="1"/>
  <c r="H76" i="5"/>
  <c r="I76" i="5" s="1"/>
  <c r="J76" i="5" l="1"/>
  <c r="H77" i="5"/>
  <c r="I77" i="5" s="1"/>
  <c r="J77" i="5" l="1"/>
  <c r="H78" i="5"/>
  <c r="I78" i="5" s="1"/>
  <c r="J78" i="5" l="1"/>
  <c r="H79" i="5"/>
  <c r="I79" i="5" s="1"/>
  <c r="J79" i="5" l="1"/>
  <c r="H80" i="5"/>
  <c r="H81" i="5" s="1"/>
  <c r="I80" i="5" l="1"/>
  <c r="J80" i="5" s="1"/>
  <c r="I81" i="5"/>
  <c r="H82" i="5"/>
  <c r="J81" i="5" l="1"/>
  <c r="I82" i="5"/>
  <c r="H83" i="5"/>
  <c r="J82" i="5" l="1"/>
  <c r="I83" i="5"/>
  <c r="H84" i="5"/>
  <c r="J83" i="5" l="1"/>
  <c r="I84" i="5"/>
  <c r="H85" i="5"/>
  <c r="J84" i="5" l="1"/>
  <c r="H86" i="5"/>
  <c r="I85" i="5"/>
  <c r="J85" i="5" l="1"/>
  <c r="H87" i="5"/>
  <c r="I86" i="5"/>
  <c r="J86" i="5" l="1"/>
  <c r="H88" i="5"/>
  <c r="I87" i="5"/>
  <c r="J87" i="5" l="1"/>
  <c r="H89" i="5"/>
  <c r="I88" i="5"/>
  <c r="J88" i="5" l="1"/>
  <c r="H90" i="5"/>
  <c r="I89" i="5"/>
  <c r="J89" i="5" l="1"/>
  <c r="H91" i="5"/>
  <c r="I90" i="5"/>
  <c r="J90" i="5" l="1"/>
  <c r="H92" i="5"/>
  <c r="I91" i="5"/>
  <c r="J91" i="5" l="1"/>
  <c r="H93" i="5"/>
  <c r="I92" i="5"/>
  <c r="J92" i="5" l="1"/>
  <c r="H94" i="5"/>
  <c r="I93" i="5"/>
  <c r="J93" i="5" l="1"/>
  <c r="H95" i="5"/>
  <c r="I94" i="5"/>
  <c r="J94" i="5" l="1"/>
  <c r="H96" i="5"/>
  <c r="I95" i="5"/>
  <c r="J95" i="5" l="1"/>
  <c r="I96" i="5"/>
  <c r="H97" i="5"/>
  <c r="J96" i="5" l="1"/>
  <c r="H98" i="5"/>
  <c r="I97" i="5"/>
  <c r="J97" i="5" l="1"/>
  <c r="I98" i="5"/>
  <c r="H99" i="5"/>
  <c r="J98" i="5" l="1"/>
  <c r="H100" i="5"/>
  <c r="I99" i="5"/>
  <c r="J99" i="5" l="1"/>
  <c r="H101" i="5"/>
  <c r="I100" i="5"/>
  <c r="J100" i="5" l="1"/>
  <c r="H102" i="5"/>
  <c r="I101" i="5"/>
  <c r="J101" i="5" l="1"/>
  <c r="H103" i="5"/>
  <c r="I102" i="5"/>
  <c r="J102" i="5" l="1"/>
  <c r="I103" i="5"/>
  <c r="H104" i="5"/>
  <c r="J103" i="5" l="1"/>
  <c r="I104" i="5"/>
  <c r="H105" i="5"/>
  <c r="J104" i="5" l="1"/>
  <c r="I105" i="5"/>
  <c r="H106" i="5"/>
  <c r="J105" i="5" l="1"/>
  <c r="I106" i="5"/>
  <c r="H107" i="5"/>
  <c r="J106" i="5" l="1"/>
  <c r="H108" i="5"/>
  <c r="I107" i="5"/>
  <c r="J107" i="5" l="1"/>
  <c r="I108" i="5"/>
  <c r="H109" i="5"/>
  <c r="J108" i="5" l="1"/>
  <c r="H110" i="5"/>
  <c r="I109" i="5"/>
  <c r="J109" i="5" l="1"/>
  <c r="I110" i="5"/>
  <c r="H111" i="5"/>
  <c r="J110" i="5" l="1"/>
  <c r="H112" i="5"/>
  <c r="I111" i="5"/>
  <c r="J111" i="5" l="1"/>
  <c r="I112" i="5"/>
  <c r="H113" i="5"/>
  <c r="J112" i="5" l="1"/>
  <c r="I113" i="5"/>
  <c r="H114" i="5"/>
  <c r="J113" i="5" l="1"/>
  <c r="H115" i="5"/>
  <c r="I114" i="5"/>
  <c r="J114" i="5" l="1"/>
  <c r="I115" i="5"/>
  <c r="H116" i="5"/>
  <c r="J115" i="5" l="1"/>
  <c r="I116" i="5"/>
  <c r="H117" i="5"/>
  <c r="J116" i="5" l="1"/>
  <c r="H118" i="5"/>
  <c r="I117" i="5"/>
  <c r="J117" i="5" l="1"/>
  <c r="I118" i="5"/>
  <c r="H119" i="5"/>
  <c r="J118" i="5" l="1"/>
  <c r="H120" i="5"/>
  <c r="I119" i="5"/>
  <c r="J119" i="5" l="1"/>
  <c r="H121" i="5"/>
  <c r="I120" i="5"/>
  <c r="J120" i="5" l="1"/>
  <c r="I121" i="5"/>
  <c r="H122" i="5"/>
  <c r="J121" i="5" l="1"/>
  <c r="I122" i="5"/>
  <c r="H123" i="5"/>
  <c r="J122" i="5" l="1"/>
  <c r="I123" i="5"/>
  <c r="H124" i="5"/>
  <c r="J123" i="5" l="1"/>
  <c r="I124" i="5"/>
  <c r="H125" i="5"/>
  <c r="J124" i="5" l="1"/>
  <c r="H126" i="5"/>
  <c r="I125" i="5"/>
  <c r="J125" i="5" l="1"/>
  <c r="I126" i="5"/>
  <c r="H127" i="5"/>
  <c r="J126" i="5" l="1"/>
  <c r="I127" i="5"/>
  <c r="H128" i="5"/>
  <c r="J127" i="5" l="1"/>
  <c r="I128" i="5"/>
  <c r="H129" i="5"/>
  <c r="H130" i="5" s="1"/>
  <c r="I130" i="5" s="1"/>
  <c r="J128" i="5" l="1"/>
  <c r="I129" i="5"/>
  <c r="H131" i="5"/>
  <c r="H132" i="5" s="1"/>
  <c r="I132" i="5" s="1"/>
  <c r="J129" i="5" l="1"/>
  <c r="J130" i="5" s="1"/>
  <c r="I131" i="5"/>
  <c r="H133" i="5"/>
  <c r="J131" i="5" l="1"/>
  <c r="J132" i="5" s="1"/>
  <c r="H134" i="5"/>
  <c r="I133" i="5"/>
  <c r="J133" i="5" l="1"/>
  <c r="H135" i="5"/>
  <c r="I135" i="5" s="1"/>
  <c r="I134" i="5"/>
  <c r="J134" i="5" l="1"/>
  <c r="J135" i="5" s="1"/>
  <c r="H136" i="5"/>
  <c r="H137" i="5" l="1"/>
  <c r="I137" i="5" s="1"/>
  <c r="I136" i="5"/>
  <c r="J136" i="5" s="1"/>
  <c r="J137" i="5" l="1"/>
  <c r="H138" i="5"/>
  <c r="H139" i="5" l="1"/>
  <c r="I138" i="5"/>
  <c r="J138" i="5" s="1"/>
  <c r="H140" i="5" l="1"/>
  <c r="I140" i="5" s="1"/>
  <c r="I139" i="5"/>
  <c r="J139" i="5" s="1"/>
  <c r="J140" i="5" l="1"/>
  <c r="H141" i="5"/>
  <c r="H142" i="5" l="1"/>
  <c r="I142" i="5" s="1"/>
  <c r="I141" i="5"/>
  <c r="J141" i="5" s="1"/>
  <c r="H143" i="5" l="1"/>
  <c r="J142" i="5"/>
  <c r="H144" i="5" l="1"/>
  <c r="I144" i="5" s="1"/>
  <c r="I143" i="5"/>
  <c r="J143" i="5" s="1"/>
  <c r="J144" i="5" l="1"/>
  <c r="H145" i="5"/>
  <c r="H146" i="5" l="1"/>
  <c r="I146" i="5" s="1"/>
  <c r="I145" i="5"/>
  <c r="J145" i="5" s="1"/>
  <c r="J146" i="5" l="1"/>
  <c r="H147" i="5"/>
  <c r="H148" i="5" l="1"/>
  <c r="I147" i="5"/>
  <c r="J147" i="5" s="1"/>
  <c r="H149" i="5" l="1"/>
  <c r="I148" i="5"/>
  <c r="J148" i="5" s="1"/>
  <c r="H150" i="5" l="1"/>
  <c r="I150" i="5" s="1"/>
  <c r="I149" i="5"/>
  <c r="J149" i="5" s="1"/>
  <c r="J150" i="5" l="1"/>
  <c r="H151" i="5"/>
  <c r="H152" i="5" l="1"/>
  <c r="I151" i="5"/>
  <c r="J151" i="5" s="1"/>
  <c r="H153" i="5" l="1"/>
  <c r="I152" i="5"/>
  <c r="J152" i="5" s="1"/>
  <c r="H154" i="5" l="1"/>
  <c r="I153" i="5"/>
  <c r="J153" i="5" s="1"/>
  <c r="H155" i="5" l="1"/>
  <c r="I154" i="5"/>
  <c r="J154" i="5" s="1"/>
  <c r="H156" i="5" l="1"/>
  <c r="I155" i="5"/>
  <c r="J155" i="5" s="1"/>
  <c r="H157" i="5" l="1"/>
  <c r="I156" i="5"/>
  <c r="J156" i="5" s="1"/>
  <c r="H158" i="5" l="1"/>
  <c r="I157" i="5"/>
  <c r="J157" i="5" s="1"/>
  <c r="H159" i="5" l="1"/>
  <c r="I158" i="5"/>
  <c r="J158" i="5" s="1"/>
  <c r="H160" i="5" l="1"/>
  <c r="I159" i="5"/>
  <c r="J159" i="5" s="1"/>
  <c r="H161" i="5" l="1"/>
  <c r="I161" i="5" s="1"/>
  <c r="I160" i="5"/>
  <c r="J160" i="5" s="1"/>
  <c r="J161" i="5" l="1"/>
  <c r="H162" i="5"/>
  <c r="H163" i="5" l="1"/>
  <c r="I162" i="5"/>
  <c r="J162" i="5" s="1"/>
  <c r="H164" i="5" l="1"/>
  <c r="I164" i="5" s="1"/>
  <c r="I163" i="5"/>
  <c r="J163" i="5" s="1"/>
  <c r="J164" i="5" l="1"/>
  <c r="H165" i="5"/>
  <c r="I165" i="5" s="1"/>
  <c r="J165" i="5" l="1"/>
  <c r="H166" i="5"/>
  <c r="H167" i="5" l="1"/>
  <c r="I167" i="5" s="1"/>
  <c r="I166" i="5"/>
  <c r="J166" i="5" s="1"/>
  <c r="H168" i="5" l="1"/>
  <c r="I168" i="5" s="1"/>
  <c r="J167" i="5"/>
  <c r="H169" i="5" l="1"/>
  <c r="J168" i="5"/>
  <c r="H170" i="5" l="1"/>
  <c r="I169" i="5"/>
  <c r="J169" i="5" s="1"/>
  <c r="H171" i="5" l="1"/>
  <c r="I170" i="5"/>
  <c r="J170" i="5" s="1"/>
  <c r="H172" i="5" l="1"/>
  <c r="I171" i="5"/>
  <c r="J171" i="5" s="1"/>
  <c r="H173" i="5" l="1"/>
  <c r="I172" i="5"/>
  <c r="J172" i="5" s="1"/>
  <c r="H174" i="5" l="1"/>
  <c r="I173" i="5"/>
  <c r="J173" i="5" s="1"/>
  <c r="H175" i="5" l="1"/>
  <c r="I174" i="5"/>
  <c r="J174" i="5" s="1"/>
  <c r="H176" i="5" l="1"/>
  <c r="I175" i="5"/>
  <c r="J175" i="5" s="1"/>
  <c r="H177" i="5" l="1"/>
  <c r="I176" i="5"/>
  <c r="J176" i="5" s="1"/>
  <c r="H178" i="5" l="1"/>
  <c r="I177" i="5"/>
  <c r="J177" i="5" s="1"/>
  <c r="H179" i="5" l="1"/>
  <c r="I178" i="5"/>
  <c r="J178" i="5" s="1"/>
  <c r="H180" i="5" l="1"/>
  <c r="I179" i="5"/>
  <c r="J179" i="5" s="1"/>
  <c r="H181" i="5" l="1"/>
  <c r="I180" i="5"/>
  <c r="J180" i="5" s="1"/>
  <c r="H182" i="5" l="1"/>
  <c r="I181" i="5"/>
  <c r="J181" i="5" s="1"/>
  <c r="H183" i="5" l="1"/>
  <c r="I182" i="5"/>
  <c r="J182" i="5" s="1"/>
  <c r="H184" i="5" l="1"/>
  <c r="I183" i="5"/>
  <c r="J183" i="5" s="1"/>
  <c r="H185" i="5" l="1"/>
  <c r="I184" i="5"/>
  <c r="J184" i="5" s="1"/>
  <c r="H186" i="5" l="1"/>
  <c r="I186" i="5" s="1"/>
  <c r="I185" i="5"/>
  <c r="J185" i="5" s="1"/>
  <c r="J186" i="5" l="1"/>
  <c r="H187" i="5"/>
  <c r="H188" i="5" l="1"/>
  <c r="I188" i="5" s="1"/>
  <c r="I187" i="5"/>
  <c r="J187" i="5" s="1"/>
  <c r="J188" i="5" l="1"/>
  <c r="H189" i="5"/>
  <c r="H190" i="5" l="1"/>
  <c r="I189" i="5"/>
  <c r="J189" i="5" s="1"/>
  <c r="H191" i="5" l="1"/>
  <c r="I191" i="5" s="1"/>
  <c r="I190" i="5"/>
  <c r="J190" i="5" s="1"/>
  <c r="J191" i="5" l="1"/>
  <c r="H192" i="5"/>
  <c r="H193" i="5" l="1"/>
  <c r="I192" i="5"/>
  <c r="J192" i="5" s="1"/>
  <c r="H194" i="5" l="1"/>
  <c r="I194" i="5" s="1"/>
  <c r="I193" i="5"/>
  <c r="J193" i="5" s="1"/>
  <c r="J194" i="5" l="1"/>
  <c r="H195" i="5"/>
  <c r="H196" i="5" l="1"/>
  <c r="I195" i="5"/>
  <c r="J195" i="5" s="1"/>
  <c r="H197" i="5" l="1"/>
  <c r="I197" i="5" s="1"/>
  <c r="I196" i="5"/>
  <c r="J196" i="5" s="1"/>
  <c r="H198" i="5" l="1"/>
  <c r="J197" i="5"/>
  <c r="H199" i="5" l="1"/>
  <c r="I198" i="5"/>
  <c r="J198" i="5" s="1"/>
  <c r="H200" i="5" l="1"/>
  <c r="I199" i="5"/>
  <c r="J199" i="5" s="1"/>
  <c r="H201" i="5" l="1"/>
  <c r="I201" i="5" s="1"/>
  <c r="I200" i="5"/>
  <c r="J200" i="5" s="1"/>
  <c r="J201" i="5" l="1"/>
  <c r="H202" i="5"/>
  <c r="H203" i="5" l="1"/>
  <c r="I202" i="5"/>
  <c r="J202" i="5" s="1"/>
  <c r="H204" i="5" l="1"/>
  <c r="I204" i="5" s="1"/>
  <c r="I203" i="5"/>
  <c r="J203" i="5" s="1"/>
  <c r="H205" i="5" l="1"/>
  <c r="J204" i="5"/>
  <c r="H206" i="5" l="1"/>
  <c r="I205" i="5"/>
  <c r="J205" i="5" s="1"/>
  <c r="H207" i="5" l="1"/>
  <c r="I206" i="5"/>
  <c r="J206" i="5" s="1"/>
  <c r="H208" i="5" l="1"/>
  <c r="I207" i="5"/>
  <c r="J207" i="5" s="1"/>
  <c r="H209" i="5" l="1"/>
  <c r="I208" i="5"/>
  <c r="J208" i="5" s="1"/>
  <c r="H210" i="5" l="1"/>
  <c r="I209" i="5"/>
  <c r="J209" i="5" s="1"/>
  <c r="H211" i="5" l="1"/>
  <c r="I210" i="5"/>
  <c r="J210" i="5" s="1"/>
  <c r="H212" i="5" l="1"/>
  <c r="I211" i="5"/>
  <c r="J211" i="5" s="1"/>
  <c r="H213" i="5" l="1"/>
  <c r="I213" i="5" s="1"/>
  <c r="I212" i="5"/>
  <c r="J212" i="5" s="1"/>
  <c r="J213" i="5" l="1"/>
  <c r="H214" i="5"/>
  <c r="H215" i="5" l="1"/>
  <c r="I214" i="5"/>
  <c r="J214" i="5" s="1"/>
  <c r="H216" i="5" l="1"/>
  <c r="I216" i="5" s="1"/>
  <c r="I215" i="5"/>
  <c r="J215" i="5" s="1"/>
  <c r="J216" i="5" l="1"/>
  <c r="H217" i="5"/>
  <c r="I217" i="5" s="1"/>
  <c r="J217" i="5" l="1"/>
  <c r="H218" i="5"/>
  <c r="H219" i="5" l="1"/>
  <c r="I218" i="5"/>
  <c r="J218" i="5" s="1"/>
  <c r="H220" i="5" l="1"/>
  <c r="I220" i="5" s="1"/>
  <c r="I219" i="5"/>
  <c r="J219" i="5" s="1"/>
  <c r="J220" i="5" l="1"/>
  <c r="H221" i="5"/>
  <c r="H222" i="5" l="1"/>
  <c r="I221" i="5"/>
  <c r="J221" i="5" s="1"/>
  <c r="H223" i="5" l="1"/>
  <c r="I222" i="5"/>
  <c r="J222" i="5" s="1"/>
  <c r="H224" i="5" l="1"/>
  <c r="I224" i="5" s="1"/>
  <c r="I223" i="5"/>
  <c r="J223" i="5" s="1"/>
  <c r="J224" i="5" l="1"/>
  <c r="H225" i="5"/>
  <c r="H226" i="5" l="1"/>
  <c r="I225" i="5"/>
  <c r="J225" i="5" s="1"/>
  <c r="H227" i="5" l="1"/>
  <c r="I227" i="5" s="1"/>
  <c r="I226" i="5"/>
  <c r="J226" i="5" s="1"/>
  <c r="J227" i="5" l="1"/>
  <c r="H228" i="5"/>
  <c r="I228" i="5" s="1"/>
  <c r="J228" i="5" l="1"/>
  <c r="H229" i="5"/>
  <c r="I229" i="5" s="1"/>
  <c r="H230" i="5" l="1"/>
  <c r="J229" i="5"/>
  <c r="H231" i="5" l="1"/>
  <c r="I231" i="5" s="1"/>
  <c r="I230" i="5"/>
  <c r="J230" i="5" s="1"/>
  <c r="J231" i="5" l="1"/>
  <c r="H232" i="5"/>
  <c r="H233" i="5" l="1"/>
  <c r="I232" i="5"/>
  <c r="J232" i="5" s="1"/>
  <c r="H234" i="5" l="1"/>
  <c r="I233" i="5"/>
  <c r="J233" i="5" s="1"/>
  <c r="H235" i="5" l="1"/>
  <c r="I235" i="5" s="1"/>
  <c r="I234" i="5"/>
  <c r="J234" i="5" s="1"/>
  <c r="J235" i="5" l="1"/>
  <c r="H236" i="5"/>
  <c r="I236" i="5" s="1"/>
  <c r="J236" i="5" l="1"/>
  <c r="H237" i="5"/>
  <c r="H238" i="5" l="1"/>
  <c r="I237" i="5"/>
  <c r="J237" i="5" s="1"/>
  <c r="H239" i="5" l="1"/>
  <c r="I238" i="5"/>
  <c r="J238" i="5" s="1"/>
  <c r="H240" i="5" l="1"/>
  <c r="I240" i="5" s="1"/>
  <c r="I239" i="5"/>
  <c r="J239" i="5" s="1"/>
  <c r="J240" i="5" l="1"/>
  <c r="H241" i="5"/>
  <c r="H242" i="5" l="1"/>
  <c r="I241" i="5"/>
  <c r="J241" i="5" s="1"/>
  <c r="H243" i="5" l="1"/>
  <c r="I242" i="5"/>
  <c r="J242" i="5" s="1"/>
  <c r="H244" i="5" l="1"/>
  <c r="I243" i="5"/>
  <c r="J243" i="5" s="1"/>
  <c r="H245" i="5" l="1"/>
  <c r="I245" i="5" s="1"/>
  <c r="I244" i="5"/>
  <c r="J244" i="5" s="1"/>
  <c r="J245" i="5" l="1"/>
  <c r="H246" i="5"/>
  <c r="H247" i="5" l="1"/>
  <c r="I247" i="5" s="1"/>
  <c r="I246" i="5"/>
  <c r="J246" i="5" s="1"/>
  <c r="H248" i="5" l="1"/>
  <c r="J247" i="5"/>
  <c r="H249" i="5" l="1"/>
  <c r="I248" i="5"/>
  <c r="J248" i="5" s="1"/>
  <c r="H250" i="5" l="1"/>
  <c r="I249" i="5"/>
  <c r="J249" i="5" s="1"/>
  <c r="H251" i="5" l="1"/>
  <c r="I250" i="5"/>
  <c r="J250" i="5" s="1"/>
  <c r="H252" i="5" l="1"/>
  <c r="I251" i="5"/>
  <c r="J251" i="5" s="1"/>
  <c r="H253" i="5" l="1"/>
  <c r="I252" i="5"/>
  <c r="J252" i="5" s="1"/>
  <c r="H254" i="5" l="1"/>
  <c r="I254" i="5" s="1"/>
  <c r="I253" i="5"/>
  <c r="J253" i="5" s="1"/>
  <c r="J254" i="5" l="1"/>
  <c r="H255" i="5"/>
  <c r="H256" i="5" l="1"/>
  <c r="I255" i="5"/>
  <c r="J255" i="5" s="1"/>
  <c r="H257" i="5" l="1"/>
  <c r="I256" i="5"/>
  <c r="J256" i="5" s="1"/>
  <c r="H258" i="5" l="1"/>
  <c r="I257" i="5"/>
  <c r="J257" i="5" s="1"/>
  <c r="H259" i="5" l="1"/>
  <c r="I258" i="5"/>
  <c r="J258" i="5" s="1"/>
  <c r="H260" i="5" l="1"/>
  <c r="I259" i="5"/>
  <c r="J259" i="5" s="1"/>
  <c r="H261" i="5" l="1"/>
  <c r="I261" i="5" s="1"/>
  <c r="I260" i="5"/>
  <c r="J260" i="5" s="1"/>
  <c r="J261" i="5" l="1"/>
  <c r="H262" i="5"/>
  <c r="I262" i="5" s="1"/>
  <c r="J262" i="5" l="1"/>
  <c r="H263" i="5"/>
  <c r="H264" i="5" l="1"/>
  <c r="I264" i="5" s="1"/>
  <c r="I263" i="5"/>
  <c r="J263" i="5" s="1"/>
  <c r="H265" i="5" l="1"/>
  <c r="I265" i="5" s="1"/>
  <c r="J264" i="5"/>
  <c r="H266" i="5" l="1"/>
  <c r="I266" i="5" s="1"/>
  <c r="J265" i="5"/>
  <c r="H267" i="5" l="1"/>
  <c r="J266" i="5"/>
  <c r="H268" i="5" l="1"/>
  <c r="I267" i="5"/>
  <c r="J267" i="5" s="1"/>
  <c r="H269" i="5" l="1"/>
  <c r="I268" i="5"/>
  <c r="J268" i="5" s="1"/>
  <c r="H270" i="5" l="1"/>
  <c r="I270" i="5" s="1"/>
  <c r="I269" i="5"/>
  <c r="J269" i="5" s="1"/>
  <c r="J270" i="5" l="1"/>
  <c r="H271" i="5"/>
  <c r="H272" i="5" l="1"/>
  <c r="I271" i="5"/>
  <c r="J271" i="5" s="1"/>
  <c r="H273" i="5" l="1"/>
  <c r="I272" i="5"/>
  <c r="J272" i="5" s="1"/>
  <c r="H274" i="5" l="1"/>
  <c r="I274" i="5" s="1"/>
  <c r="I273" i="5"/>
  <c r="J273" i="5" s="1"/>
  <c r="J274" i="5" l="1"/>
  <c r="H275" i="5"/>
  <c r="H276" i="5" l="1"/>
  <c r="I275" i="5"/>
  <c r="J275" i="5" s="1"/>
  <c r="H277" i="5" l="1"/>
  <c r="I276" i="5"/>
  <c r="J276" i="5" s="1"/>
  <c r="H278" i="5" l="1"/>
  <c r="I277" i="5"/>
  <c r="J277" i="5" s="1"/>
  <c r="H279" i="5" l="1"/>
  <c r="I279" i="5" s="1"/>
  <c r="I278" i="5"/>
  <c r="J278" i="5" s="1"/>
  <c r="J279" i="5" l="1"/>
  <c r="H280" i="5"/>
  <c r="I280" i="5" s="1"/>
  <c r="J280" i="5" l="1"/>
  <c r="H281" i="5"/>
  <c r="H282" i="5" l="1"/>
  <c r="I281" i="5"/>
  <c r="J281" i="5" s="1"/>
  <c r="H283" i="5" l="1"/>
  <c r="I283" i="5" s="1"/>
  <c r="I282" i="5"/>
  <c r="J282" i="5" s="1"/>
  <c r="J283" i="5" l="1"/>
  <c r="H284" i="5"/>
  <c r="H285" i="5" l="1"/>
  <c r="I284" i="5"/>
  <c r="J284" i="5" s="1"/>
  <c r="H286" i="5" l="1"/>
  <c r="I286" i="5" s="1"/>
  <c r="I285" i="5"/>
  <c r="J285" i="5" s="1"/>
  <c r="J286" i="5" l="1"/>
  <c r="H287" i="5"/>
  <c r="H288" i="5" l="1"/>
  <c r="I287" i="5"/>
  <c r="J287" i="5" s="1"/>
  <c r="H289" i="5" l="1"/>
  <c r="I289" i="5" s="1"/>
  <c r="I288" i="5"/>
  <c r="J288" i="5" s="1"/>
  <c r="J289" i="5" l="1"/>
  <c r="H290" i="5"/>
  <c r="H291" i="5" l="1"/>
  <c r="I290" i="5"/>
  <c r="J290" i="5" s="1"/>
  <c r="H292" i="5" l="1"/>
  <c r="I291" i="5"/>
  <c r="J291" i="5" s="1"/>
  <c r="H293" i="5" l="1"/>
  <c r="I293" i="5" s="1"/>
  <c r="I292" i="5"/>
  <c r="J292" i="5" s="1"/>
  <c r="J293" i="5" l="1"/>
  <c r="H294" i="5"/>
  <c r="H295" i="5" l="1"/>
  <c r="I294" i="5"/>
  <c r="J294" i="5" s="1"/>
  <c r="H296" i="5" l="1"/>
  <c r="I296" i="5" s="1"/>
  <c r="I295" i="5"/>
  <c r="J295" i="5" s="1"/>
  <c r="J296" i="5" l="1"/>
  <c r="H297" i="5"/>
  <c r="H298" i="5" l="1"/>
  <c r="I297" i="5"/>
  <c r="J297" i="5" s="1"/>
  <c r="H299" i="5" l="1"/>
  <c r="I298" i="5"/>
  <c r="J298" i="5" s="1"/>
  <c r="H300" i="5" l="1"/>
  <c r="I299" i="5"/>
  <c r="J299" i="5" s="1"/>
  <c r="H301" i="5" l="1"/>
  <c r="I301" i="5" s="1"/>
  <c r="I300" i="5"/>
  <c r="J300" i="5" s="1"/>
  <c r="J301" i="5" l="1"/>
  <c r="H302" i="5"/>
  <c r="H303" i="5" l="1"/>
  <c r="I302" i="5"/>
  <c r="J302" i="5" s="1"/>
  <c r="H304" i="5" l="1"/>
  <c r="I303" i="5"/>
  <c r="J303" i="5" s="1"/>
  <c r="H305" i="5" l="1"/>
  <c r="I304" i="5"/>
  <c r="J304" i="5" s="1"/>
  <c r="H306" i="5" l="1"/>
  <c r="I306" i="5" s="1"/>
  <c r="I305" i="5"/>
  <c r="J305" i="5" s="1"/>
  <c r="J306" i="5" l="1"/>
  <c r="H307" i="5"/>
  <c r="I307" i="5" s="1"/>
  <c r="J307" i="5" l="1"/>
  <c r="H308" i="5"/>
  <c r="H309" i="5" l="1"/>
  <c r="I308" i="5"/>
  <c r="J308" i="5" s="1"/>
  <c r="H310" i="5" l="1"/>
  <c r="I309" i="5"/>
  <c r="J309" i="5" s="1"/>
  <c r="H311" i="5" l="1"/>
  <c r="I310" i="5"/>
  <c r="J310" i="5" s="1"/>
  <c r="H312" i="5" l="1"/>
  <c r="I311" i="5"/>
  <c r="J311" i="5" s="1"/>
  <c r="H313" i="5" l="1"/>
  <c r="I312" i="5"/>
  <c r="J312" i="5" s="1"/>
  <c r="H314" i="5" l="1"/>
  <c r="I313" i="5"/>
  <c r="J313" i="5" s="1"/>
  <c r="H315" i="5" l="1"/>
  <c r="I315" i="5" s="1"/>
  <c r="I314" i="5"/>
  <c r="J314" i="5" s="1"/>
  <c r="J315" i="5" l="1"/>
  <c r="H316" i="5"/>
  <c r="H317" i="5" l="1"/>
  <c r="I317" i="5" s="1"/>
  <c r="I316" i="5"/>
  <c r="J316" i="5" s="1"/>
  <c r="J317" i="5" l="1"/>
  <c r="H318" i="5"/>
  <c r="H319" i="5" l="1"/>
  <c r="I318" i="5"/>
  <c r="J318" i="5" s="1"/>
  <c r="H320" i="5" l="1"/>
  <c r="I320" i="5" s="1"/>
  <c r="I319" i="5"/>
  <c r="J319" i="5" s="1"/>
  <c r="J320" i="5" l="1"/>
  <c r="H321" i="5"/>
  <c r="I321" i="5" s="1"/>
  <c r="J321" i="5" l="1"/>
  <c r="H322" i="5"/>
  <c r="I322" i="5" s="1"/>
  <c r="J322" i="5" l="1"/>
  <c r="H323" i="5"/>
  <c r="H324" i="5" l="1"/>
  <c r="I323" i="5"/>
  <c r="J323" i="5" s="1"/>
  <c r="H325" i="5" l="1"/>
  <c r="I325" i="5" s="1"/>
  <c r="I324" i="5"/>
  <c r="J324" i="5" s="1"/>
  <c r="J325" i="5" l="1"/>
  <c r="H326" i="5"/>
  <c r="H327" i="5" l="1"/>
  <c r="I326" i="5"/>
  <c r="J326" i="5" s="1"/>
  <c r="H328" i="5" l="1"/>
  <c r="I328" i="5" s="1"/>
  <c r="I327" i="5"/>
  <c r="J327" i="5" s="1"/>
  <c r="J328" i="5" l="1"/>
  <c r="H329" i="5"/>
  <c r="H330" i="5" l="1"/>
  <c r="I329" i="5"/>
  <c r="J329" i="5" s="1"/>
  <c r="H331" i="5" l="1"/>
  <c r="I330" i="5"/>
  <c r="J330" i="5" s="1"/>
  <c r="H332" i="5" l="1"/>
  <c r="I331" i="5"/>
  <c r="J331" i="5" s="1"/>
  <c r="H333" i="5" l="1"/>
  <c r="I332" i="5"/>
  <c r="J332" i="5" s="1"/>
  <c r="H334" i="5" l="1"/>
  <c r="I334" i="5" s="1"/>
  <c r="I333" i="5"/>
  <c r="J333" i="5" s="1"/>
  <c r="J334" i="5" l="1"/>
  <c r="H335" i="5"/>
  <c r="H336" i="5" l="1"/>
  <c r="I336" i="5" s="1"/>
  <c r="I335" i="5"/>
  <c r="J335" i="5" s="1"/>
  <c r="J336" i="5" l="1"/>
  <c r="H337" i="5"/>
  <c r="H338" i="5" l="1"/>
  <c r="I337" i="5"/>
  <c r="J337" i="5" s="1"/>
  <c r="H339" i="5" l="1"/>
  <c r="I338" i="5"/>
  <c r="J338" i="5" s="1"/>
  <c r="H340" i="5" l="1"/>
  <c r="I339" i="5"/>
  <c r="J339" i="5" s="1"/>
  <c r="H341" i="5" l="1"/>
  <c r="I341" i="5" s="1"/>
  <c r="I340" i="5"/>
  <c r="J340" i="5" s="1"/>
  <c r="J341" i="5" l="1"/>
  <c r="H342" i="5"/>
  <c r="I342" i="5" s="1"/>
  <c r="J342" i="5" l="1"/>
  <c r="H343" i="5"/>
  <c r="H344" i="5" l="1"/>
  <c r="I344" i="5" s="1"/>
  <c r="I343" i="5"/>
  <c r="J343" i="5" s="1"/>
  <c r="J344" i="5" l="1"/>
  <c r="H345" i="5"/>
  <c r="H346" i="5" l="1"/>
  <c r="I345" i="5"/>
  <c r="J345" i="5" s="1"/>
  <c r="H347" i="5" l="1"/>
  <c r="I347" i="5" s="1"/>
  <c r="I346" i="5"/>
  <c r="J346" i="5" s="1"/>
  <c r="H348" i="5" l="1"/>
  <c r="I348" i="5" s="1"/>
  <c r="J347" i="5"/>
  <c r="H349" i="5" l="1"/>
  <c r="J348" i="5"/>
  <c r="H350" i="5" l="1"/>
  <c r="I350" i="5" s="1"/>
  <c r="I349" i="5"/>
  <c r="J349" i="5" s="1"/>
  <c r="J350" i="5" l="1"/>
  <c r="H351" i="5"/>
  <c r="H352" i="5" l="1"/>
  <c r="I352" i="5" s="1"/>
  <c r="I351" i="5"/>
  <c r="J351" i="5" s="1"/>
  <c r="J352" i="5" l="1"/>
  <c r="H353" i="5"/>
  <c r="I353" i="5" s="1"/>
  <c r="H354" i="5" l="1"/>
  <c r="J353" i="5"/>
  <c r="H355" i="5" l="1"/>
  <c r="I354" i="5"/>
  <c r="J354" i="5" s="1"/>
  <c r="H356" i="5" l="1"/>
  <c r="I356" i="5" s="1"/>
  <c r="I355" i="5"/>
  <c r="J355" i="5" s="1"/>
  <c r="J356" i="5" l="1"/>
  <c r="H357" i="5"/>
  <c r="H358" i="5" l="1"/>
  <c r="I358" i="5" s="1"/>
  <c r="I357" i="5"/>
  <c r="J357" i="5" s="1"/>
  <c r="H359" i="5" l="1"/>
  <c r="J358" i="5"/>
  <c r="H360" i="5" l="1"/>
  <c r="I360" i="5" s="1"/>
  <c r="I359" i="5"/>
  <c r="J359" i="5" s="1"/>
  <c r="J360" i="5" l="1"/>
  <c r="H361" i="5"/>
  <c r="I361" i="5" s="1"/>
  <c r="J361" i="5" l="1"/>
  <c r="H362" i="5"/>
  <c r="H363" i="5" l="1"/>
  <c r="I362" i="5"/>
  <c r="J362" i="5" s="1"/>
  <c r="H364" i="5" l="1"/>
  <c r="I363" i="5"/>
  <c r="J363" i="5" s="1"/>
  <c r="H365" i="5" l="1"/>
  <c r="I365" i="5" s="1"/>
  <c r="I364" i="5"/>
  <c r="J364" i="5" s="1"/>
  <c r="J365" i="5" l="1"/>
  <c r="H366" i="5"/>
  <c r="I366" i="5" s="1"/>
  <c r="J366" i="5" l="1"/>
  <c r="H367" i="5"/>
  <c r="I367" i="5" s="1"/>
  <c r="J367" i="5" l="1"/>
  <c r="H368" i="5"/>
  <c r="H369" i="5" l="1"/>
  <c r="I368" i="5"/>
  <c r="J368" i="5" s="1"/>
  <c r="H370" i="5" l="1"/>
  <c r="I369" i="5"/>
  <c r="J369" i="5" s="1"/>
  <c r="H371" i="5" l="1"/>
  <c r="I370" i="5"/>
  <c r="J370" i="5" s="1"/>
  <c r="H372" i="5" l="1"/>
  <c r="I371" i="5"/>
  <c r="J371" i="5" s="1"/>
  <c r="H373" i="5" l="1"/>
  <c r="I373" i="5" s="1"/>
  <c r="I372" i="5"/>
  <c r="J372" i="5" s="1"/>
  <c r="J373" i="5" l="1"/>
  <c r="H374" i="5"/>
  <c r="H375" i="5" l="1"/>
  <c r="I375" i="5" s="1"/>
  <c r="I374" i="5"/>
  <c r="J374" i="5" s="1"/>
  <c r="H376" i="5" l="1"/>
  <c r="J375" i="5"/>
  <c r="H377" i="5" l="1"/>
  <c r="I377" i="5" s="1"/>
  <c r="I376" i="5"/>
  <c r="J376" i="5" s="1"/>
  <c r="J377" i="5" l="1"/>
  <c r="H378" i="5"/>
  <c r="H379" i="5" l="1"/>
  <c r="I378" i="5"/>
  <c r="J378" i="5" s="1"/>
  <c r="H380" i="5" l="1"/>
  <c r="I379" i="5"/>
  <c r="J379" i="5" s="1"/>
  <c r="H381" i="5" l="1"/>
  <c r="I380" i="5"/>
  <c r="J380" i="5" s="1"/>
  <c r="H382" i="5" l="1"/>
  <c r="I381" i="5"/>
  <c r="J381" i="5" s="1"/>
  <c r="H383" i="5" l="1"/>
  <c r="I382" i="5"/>
  <c r="J382" i="5" s="1"/>
  <c r="H384" i="5" l="1"/>
  <c r="I383" i="5"/>
  <c r="J383" i="5" s="1"/>
  <c r="H385" i="5" l="1"/>
  <c r="I384" i="5"/>
  <c r="J384" i="5" s="1"/>
  <c r="H386" i="5" l="1"/>
  <c r="I386" i="5" s="1"/>
  <c r="I385" i="5"/>
  <c r="J385" i="5" s="1"/>
  <c r="J386" i="5" l="1"/>
  <c r="H387" i="5"/>
  <c r="H388" i="5" l="1"/>
  <c r="I387" i="5"/>
  <c r="J387" i="5" s="1"/>
  <c r="H389" i="5" l="1"/>
  <c r="I389" i="5" s="1"/>
  <c r="I388" i="5"/>
  <c r="J388" i="5" s="1"/>
  <c r="J389" i="5" l="1"/>
  <c r="H390" i="5"/>
  <c r="H391" i="5" l="1"/>
  <c r="I390" i="5"/>
  <c r="J390" i="5" s="1"/>
  <c r="H392" i="5" l="1"/>
  <c r="I391" i="5"/>
  <c r="J391" i="5" s="1"/>
  <c r="H393" i="5" l="1"/>
  <c r="I392" i="5"/>
  <c r="J392" i="5" s="1"/>
  <c r="H394" i="5" l="1"/>
  <c r="I393" i="5"/>
  <c r="J393" i="5" s="1"/>
  <c r="H395" i="5" l="1"/>
  <c r="I394" i="5"/>
  <c r="J394" i="5" s="1"/>
  <c r="H396" i="5" l="1"/>
  <c r="I395" i="5"/>
  <c r="J395" i="5" s="1"/>
  <c r="H397" i="5" l="1"/>
  <c r="I396" i="5"/>
  <c r="J396" i="5" s="1"/>
  <c r="H398" i="5" l="1"/>
  <c r="I397" i="5"/>
  <c r="J397" i="5" s="1"/>
  <c r="H399" i="5" l="1"/>
  <c r="I398" i="5"/>
  <c r="J398" i="5" s="1"/>
  <c r="H400" i="5" l="1"/>
  <c r="I399" i="5"/>
  <c r="J399" i="5" s="1"/>
  <c r="H401" i="5" l="1"/>
  <c r="I401" i="5" s="1"/>
  <c r="I400" i="5"/>
  <c r="J400" i="5" s="1"/>
  <c r="J401" i="5" l="1"/>
  <c r="H402" i="5"/>
  <c r="H403" i="5" l="1"/>
  <c r="I402" i="5"/>
  <c r="J402" i="5" s="1"/>
  <c r="H404" i="5" l="1"/>
  <c r="I403" i="5"/>
  <c r="J403" i="5" s="1"/>
  <c r="H405" i="5" l="1"/>
  <c r="I404" i="5"/>
  <c r="J404" i="5" s="1"/>
  <c r="H406" i="5" l="1"/>
  <c r="I405" i="5"/>
  <c r="J405" i="5" s="1"/>
  <c r="H407" i="5" l="1"/>
  <c r="I406" i="5"/>
  <c r="J406" i="5" s="1"/>
  <c r="H408" i="5" l="1"/>
  <c r="I407" i="5"/>
  <c r="J407" i="5" s="1"/>
  <c r="H409" i="5" l="1"/>
  <c r="I408" i="5"/>
  <c r="J408" i="5" s="1"/>
  <c r="H410" i="5" l="1"/>
  <c r="I409" i="5"/>
  <c r="J409" i="5" s="1"/>
  <c r="H411" i="5" l="1"/>
  <c r="I411" i="5" s="1"/>
  <c r="I410" i="5"/>
  <c r="J410" i="5" s="1"/>
  <c r="J411" i="5" l="1"/>
  <c r="H412" i="5"/>
  <c r="H413" i="5" l="1"/>
  <c r="I412" i="5"/>
  <c r="J412" i="5" s="1"/>
  <c r="H414" i="5" l="1"/>
  <c r="I413" i="5"/>
  <c r="J413" i="5" s="1"/>
  <c r="H415" i="5" l="1"/>
  <c r="I415" i="5" s="1"/>
  <c r="I414" i="5"/>
  <c r="J414" i="5" s="1"/>
  <c r="J415" i="5" l="1"/>
  <c r="H416" i="5"/>
  <c r="H417" i="5" l="1"/>
  <c r="I417" i="5" s="1"/>
  <c r="I416" i="5"/>
  <c r="J416" i="5" s="1"/>
  <c r="J417" i="5" l="1"/>
  <c r="H418" i="5"/>
  <c r="H419" i="5" l="1"/>
  <c r="I419" i="5" s="1"/>
  <c r="I418" i="5"/>
  <c r="J418" i="5" s="1"/>
  <c r="J419" i="5" l="1"/>
  <c r="H420" i="5"/>
  <c r="H421" i="5" l="1"/>
  <c r="I421" i="5" s="1"/>
  <c r="I420" i="5"/>
  <c r="J420" i="5" s="1"/>
  <c r="J421" i="5" l="1"/>
  <c r="H422" i="5"/>
  <c r="H423" i="5" l="1"/>
  <c r="I422" i="5"/>
  <c r="J422" i="5" s="1"/>
  <c r="H424" i="5" l="1"/>
  <c r="I423" i="5"/>
  <c r="J423" i="5" s="1"/>
  <c r="H425" i="5" l="1"/>
  <c r="I424" i="5"/>
  <c r="J424" i="5" s="1"/>
  <c r="H426" i="5" l="1"/>
  <c r="I425" i="5"/>
  <c r="J425" i="5" s="1"/>
  <c r="H427" i="5" l="1"/>
  <c r="I426" i="5"/>
  <c r="J426" i="5" s="1"/>
  <c r="H428" i="5" l="1"/>
  <c r="I428" i="5" s="1"/>
  <c r="I427" i="5"/>
  <c r="J427" i="5" s="1"/>
  <c r="J428" i="5" l="1"/>
  <c r="H429" i="5"/>
  <c r="I429" i="5" s="1"/>
  <c r="J429" i="5" l="1"/>
  <c r="H430" i="5"/>
  <c r="H431" i="5" l="1"/>
  <c r="I430" i="5"/>
  <c r="J430" i="5" s="1"/>
  <c r="H432" i="5" l="1"/>
  <c r="I431" i="5"/>
  <c r="J431" i="5" s="1"/>
  <c r="H433" i="5" l="1"/>
  <c r="I432" i="5"/>
  <c r="J432" i="5" s="1"/>
  <c r="H434" i="5" l="1"/>
  <c r="I433" i="5"/>
  <c r="J433" i="5" s="1"/>
  <c r="H435" i="5" l="1"/>
  <c r="I434" i="5"/>
  <c r="J434" i="5" s="1"/>
  <c r="H436" i="5" l="1"/>
  <c r="I435" i="5"/>
  <c r="J435" i="5" s="1"/>
  <c r="H437" i="5" l="1"/>
  <c r="I437" i="5" s="1"/>
  <c r="I436" i="5"/>
  <c r="J436" i="5" s="1"/>
  <c r="J437" i="5" l="1"/>
  <c r="H438" i="5"/>
  <c r="H439" i="5" l="1"/>
  <c r="I439" i="5" s="1"/>
  <c r="I438" i="5"/>
  <c r="J438" i="5" s="1"/>
  <c r="J439" i="5" l="1"/>
  <c r="H440" i="5"/>
  <c r="I440" i="5" s="1"/>
  <c r="J440" i="5" l="1"/>
  <c r="H441" i="5"/>
  <c r="H442" i="5" l="1"/>
  <c r="I442" i="5" s="1"/>
  <c r="I441" i="5"/>
  <c r="J441" i="5" s="1"/>
  <c r="H443" i="5" l="1"/>
  <c r="J442" i="5"/>
  <c r="H444" i="5" l="1"/>
  <c r="I443" i="5"/>
  <c r="J443" i="5" s="1"/>
  <c r="H445" i="5" l="1"/>
  <c r="I444" i="5"/>
  <c r="J444" i="5" s="1"/>
  <c r="H446" i="5" l="1"/>
  <c r="I445" i="5"/>
  <c r="J445" i="5" s="1"/>
  <c r="H447" i="5" l="1"/>
  <c r="I447" i="5" s="1"/>
  <c r="I446" i="5"/>
  <c r="J446" i="5" s="1"/>
  <c r="J447" i="5" l="1"/>
  <c r="H448" i="5"/>
  <c r="I448" i="5" s="1"/>
  <c r="J448" i="5" l="1"/>
  <c r="H449" i="5"/>
  <c r="H450" i="5" l="1"/>
  <c r="I449" i="5"/>
  <c r="J449" i="5" s="1"/>
  <c r="H451" i="5" l="1"/>
  <c r="I450" i="5"/>
  <c r="J450" i="5" s="1"/>
  <c r="H452" i="5" l="1"/>
  <c r="I451" i="5"/>
  <c r="J451" i="5" s="1"/>
  <c r="H453" i="5" l="1"/>
  <c r="I452" i="5"/>
  <c r="J452" i="5" s="1"/>
  <c r="H454" i="5" l="1"/>
  <c r="I454" i="5" s="1"/>
  <c r="I453" i="5"/>
  <c r="J453" i="5" s="1"/>
  <c r="J454" i="5" l="1"/>
  <c r="H455" i="5"/>
  <c r="H456" i="5" l="1"/>
  <c r="I456" i="5" s="1"/>
  <c r="I455" i="5"/>
  <c r="J455" i="5" s="1"/>
  <c r="H457" i="5" l="1"/>
  <c r="I457" i="5" s="1"/>
  <c r="J456" i="5"/>
  <c r="H458" i="5" l="1"/>
  <c r="I458" i="5" s="1"/>
  <c r="J457" i="5"/>
  <c r="H459" i="5" l="1"/>
  <c r="J458" i="5"/>
  <c r="H460" i="5" l="1"/>
  <c r="I460" i="5" s="1"/>
  <c r="I459" i="5"/>
  <c r="J459" i="5" s="1"/>
  <c r="J460" i="5" l="1"/>
  <c r="H461" i="5"/>
  <c r="I461" i="5" s="1"/>
  <c r="J461" i="5" l="1"/>
  <c r="H462" i="5"/>
  <c r="H463" i="5" l="1"/>
  <c r="I462" i="5"/>
  <c r="J462" i="5" s="1"/>
  <c r="H464" i="5" l="1"/>
  <c r="I463" i="5"/>
  <c r="J463" i="5" s="1"/>
  <c r="H465" i="5" l="1"/>
  <c r="I464" i="5"/>
  <c r="J464" i="5" s="1"/>
  <c r="H466" i="5" l="1"/>
  <c r="I465" i="5"/>
  <c r="J465" i="5" s="1"/>
  <c r="H467" i="5" l="1"/>
  <c r="I467" i="5" s="1"/>
  <c r="I466" i="5"/>
  <c r="J466" i="5" s="1"/>
  <c r="J467" i="5" l="1"/>
  <c r="H468" i="5"/>
  <c r="H469" i="5" l="1"/>
  <c r="I468" i="5"/>
  <c r="J468" i="5" s="1"/>
  <c r="H470" i="5" l="1"/>
  <c r="I470" i="5" s="1"/>
  <c r="I469" i="5"/>
  <c r="J469" i="5" s="1"/>
  <c r="J470" i="5" l="1"/>
  <c r="H471" i="5"/>
  <c r="H472" i="5" l="1"/>
  <c r="I471" i="5"/>
  <c r="J471" i="5" s="1"/>
  <c r="H473" i="5" l="1"/>
  <c r="I472" i="5"/>
  <c r="J472" i="5" s="1"/>
  <c r="H474" i="5" l="1"/>
  <c r="I474" i="5" s="1"/>
  <c r="I473" i="5"/>
  <c r="J473" i="5" s="1"/>
  <c r="J474" i="5" l="1"/>
  <c r="H475" i="5"/>
  <c r="H476" i="5" l="1"/>
  <c r="I475" i="5"/>
  <c r="J475" i="5" s="1"/>
  <c r="H477" i="5" l="1"/>
  <c r="I477" i="5" s="1"/>
  <c r="I476" i="5"/>
  <c r="J476" i="5" s="1"/>
  <c r="J477" i="5" l="1"/>
  <c r="H478" i="5"/>
  <c r="H479" i="5" l="1"/>
  <c r="I478" i="5"/>
  <c r="J478" i="5" s="1"/>
  <c r="H480" i="5" l="1"/>
  <c r="I480" i="5" s="1"/>
  <c r="I479" i="5"/>
  <c r="J479" i="5" s="1"/>
  <c r="H481" i="5" l="1"/>
  <c r="J480" i="5"/>
  <c r="H482" i="5" l="1"/>
  <c r="I481" i="5"/>
  <c r="J481" i="5" s="1"/>
  <c r="H483" i="5" l="1"/>
  <c r="I482" i="5"/>
  <c r="J482" i="5" s="1"/>
  <c r="H484" i="5" l="1"/>
  <c r="I484" i="5" s="1"/>
  <c r="I483" i="5"/>
  <c r="J483" i="5" s="1"/>
  <c r="J484" i="5" l="1"/>
  <c r="H485" i="5"/>
  <c r="H486" i="5" l="1"/>
  <c r="I486" i="5" s="1"/>
  <c r="I485" i="5"/>
  <c r="J485" i="5" s="1"/>
  <c r="J486" i="5" l="1"/>
  <c r="H487" i="5"/>
  <c r="H488" i="5" l="1"/>
  <c r="I488" i="5" s="1"/>
  <c r="I487" i="5"/>
  <c r="J487" i="5" s="1"/>
  <c r="J488" i="5" l="1"/>
  <c r="H489" i="5"/>
  <c r="H490" i="5" l="1"/>
  <c r="I490" i="5" s="1"/>
  <c r="I489" i="5"/>
  <c r="J489" i="5" s="1"/>
  <c r="J490" i="5" l="1"/>
  <c r="H491" i="5"/>
  <c r="H492" i="5" l="1"/>
  <c r="I491" i="5"/>
  <c r="J491" i="5" s="1"/>
  <c r="H493" i="5" l="1"/>
  <c r="I492" i="5"/>
  <c r="J492" i="5" s="1"/>
  <c r="H494" i="5" l="1"/>
  <c r="I494" i="5" s="1"/>
  <c r="I493" i="5"/>
  <c r="J493" i="5" s="1"/>
  <c r="J494" i="5" l="1"/>
  <c r="H495" i="5"/>
  <c r="H496" i="5" l="1"/>
  <c r="I495" i="5"/>
  <c r="J495" i="5" s="1"/>
  <c r="H497" i="5" l="1"/>
  <c r="I497" i="5" s="1"/>
  <c r="I496" i="5"/>
  <c r="J496" i="5" s="1"/>
  <c r="J497" i="5" l="1"/>
  <c r="H498" i="5"/>
  <c r="H499" i="5" l="1"/>
  <c r="I498" i="5"/>
  <c r="J498" i="5" s="1"/>
  <c r="H500" i="5" l="1"/>
  <c r="I499" i="5"/>
  <c r="J499" i="5" s="1"/>
  <c r="H501" i="5" l="1"/>
  <c r="I500" i="5"/>
  <c r="J500" i="5" s="1"/>
  <c r="H502" i="5" l="1"/>
  <c r="I501" i="5"/>
  <c r="J501" i="5" s="1"/>
  <c r="H503" i="5" l="1"/>
  <c r="I502" i="5"/>
  <c r="J502" i="5" s="1"/>
  <c r="H504" i="5" l="1"/>
  <c r="I504" i="5" s="1"/>
  <c r="I503" i="5"/>
  <c r="J503" i="5" s="1"/>
  <c r="J504" i="5" l="1"/>
  <c r="H505" i="5"/>
  <c r="H506" i="5" l="1"/>
  <c r="I505" i="5"/>
  <c r="J505" i="5" s="1"/>
  <c r="H507" i="5" l="1"/>
  <c r="I506" i="5"/>
  <c r="J506" i="5" s="1"/>
  <c r="H508" i="5" l="1"/>
  <c r="I507" i="5"/>
  <c r="J507" i="5" s="1"/>
  <c r="H509" i="5" l="1"/>
  <c r="I508" i="5"/>
  <c r="J508" i="5" s="1"/>
  <c r="H510" i="5" l="1"/>
  <c r="I510" i="5" s="1"/>
  <c r="I509" i="5"/>
  <c r="J509" i="5" s="1"/>
  <c r="J510" i="5" l="1"/>
  <c r="H511" i="5"/>
  <c r="H512" i="5" l="1"/>
  <c r="I511" i="5"/>
  <c r="J511" i="5" s="1"/>
  <c r="H513" i="5" l="1"/>
  <c r="I513" i="5" s="1"/>
  <c r="I512" i="5"/>
  <c r="J512" i="5" s="1"/>
  <c r="J513" i="5" l="1"/>
  <c r="H514" i="5"/>
  <c r="H515" i="5" l="1"/>
  <c r="I515" i="5" s="1"/>
  <c r="I514" i="5"/>
  <c r="J514" i="5" s="1"/>
  <c r="J515" i="5" l="1"/>
  <c r="H516" i="5"/>
  <c r="H517" i="5" l="1"/>
  <c r="I516" i="5"/>
  <c r="J516" i="5" s="1"/>
  <c r="H518" i="5" l="1"/>
  <c r="I518" i="5" s="1"/>
  <c r="I517" i="5"/>
  <c r="J517" i="5" s="1"/>
  <c r="I9" i="5" l="1"/>
  <c r="J518" i="5"/>
</calcChain>
</file>

<file path=xl/sharedStrings.xml><?xml version="1.0" encoding="utf-8"?>
<sst xmlns="http://schemas.openxmlformats.org/spreadsheetml/2006/main" count="67" uniqueCount="47">
  <si>
    <t>Month</t>
  </si>
  <si>
    <t>Volume</t>
  </si>
  <si>
    <t>Qi</t>
  </si>
  <si>
    <t>Di</t>
  </si>
  <si>
    <t>b</t>
  </si>
  <si>
    <t>Q at t</t>
  </si>
  <si>
    <t>Np</t>
  </si>
  <si>
    <t>vol/day</t>
  </si>
  <si>
    <t>Residuals</t>
  </si>
  <si>
    <t>Objective</t>
  </si>
  <si>
    <t>Decline</t>
  </si>
  <si>
    <t>Minimum Decline Rate:</t>
  </si>
  <si>
    <t>From DCA Equation</t>
  </si>
  <si>
    <t>After Imposing Minimum Decline Rate</t>
  </si>
  <si>
    <t>b-value</t>
  </si>
  <si>
    <t>DCA Forecast From Regression Fit</t>
  </si>
  <si>
    <t>Decline Curve Analysis - Least Squares Fitting</t>
  </si>
  <si>
    <t>EUR:</t>
  </si>
  <si>
    <t>/year (Nominal rate)</t>
  </si>
  <si>
    <t>/year (Nominal Rate)</t>
  </si>
  <si>
    <t>/year (nominal)</t>
  </si>
  <si>
    <t>q at t</t>
  </si>
  <si>
    <t>q</t>
  </si>
  <si>
    <t>(t)</t>
  </si>
  <si>
    <t>Nominal</t>
  </si>
  <si>
    <t>/year</t>
  </si>
  <si>
    <t>Imposed</t>
  </si>
  <si>
    <t>Nom. Decl.</t>
  </si>
  <si>
    <t>Weight</t>
  </si>
  <si>
    <t>Cumulative</t>
  </si>
  <si>
    <t>Input Production Data</t>
  </si>
  <si>
    <t>Computed From Regression</t>
  </si>
  <si>
    <t>Monthly</t>
  </si>
  <si>
    <t>Function</t>
  </si>
  <si>
    <t>Cum</t>
  </si>
  <si>
    <t>Residual Type:</t>
  </si>
  <si>
    <t>Type of Residual:</t>
  </si>
  <si>
    <t>Percentage of Actual</t>
  </si>
  <si>
    <t>Value Diff Squared</t>
  </si>
  <si>
    <t>Objective Function Choice:</t>
  </si>
  <si>
    <t>Monthly Residuals</t>
  </si>
  <si>
    <t>Cum residuals</t>
  </si>
  <si>
    <t>Both (Avg Monthly &amp; Cum)</t>
  </si>
  <si>
    <t>Objective Function:</t>
  </si>
  <si>
    <t>DCA</t>
  </si>
  <si>
    <t>Adjusted</t>
  </si>
  <si>
    <t>This is a faily good match and forecast.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</si>
</sst>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0.0000"/>
    <numFmt numFmtId="167" formatCode="0.000000000000"/>
    <numFmt numFmtId="168" formatCode="0.0"/>
    <numFmt numFmtId="169" formatCode="0.000"/>
    <numFmt numFmtId="170" formatCode="_(* #,##0.000_);_(* \(#,##0.000\);_(* &quot;-&quot;??_);_(@_)"/>
  </numFmts>
  <fonts count="8" x14ac:knownFonts="1">
    <font>
      <sz val="10"/>
      <name val="Courier New"/>
    </font>
    <font>
      <sz val="10"/>
      <name val="Courier New"/>
      <family val="3"/>
    </font>
    <font>
      <sz val="8"/>
      <name val="Courier New"/>
      <family val="3"/>
    </font>
    <font>
      <b/>
      <sz val="16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0" tint="-0.34998626667073579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right"/>
    </xf>
    <xf numFmtId="168" fontId="4" fillId="0" borderId="1" xfId="0" applyNumberFormat="1" applyFont="1" applyFill="1" applyBorder="1"/>
    <xf numFmtId="169" fontId="4" fillId="0" borderId="1" xfId="0" applyNumberFormat="1" applyFont="1" applyFill="1" applyBorder="1"/>
    <xf numFmtId="169" fontId="5" fillId="2" borderId="1" xfId="0" applyNumberFormat="1" applyFont="1" applyFill="1" applyBorder="1"/>
    <xf numFmtId="3" fontId="5" fillId="0" borderId="0" xfId="0" applyNumberFormat="1" applyFont="1"/>
    <xf numFmtId="0" fontId="5" fillId="0" borderId="0" xfId="0" applyFont="1" applyAlignment="1">
      <alignment horizontal="center"/>
    </xf>
    <xf numFmtId="0" fontId="5" fillId="3" borderId="2" xfId="0" applyFont="1" applyFill="1" applyBorder="1" applyAlignment="1">
      <alignment horizontal="centerContinuous"/>
    </xf>
    <xf numFmtId="0" fontId="5" fillId="3" borderId="3" xfId="0" applyFont="1" applyFill="1" applyBorder="1" applyAlignment="1">
      <alignment horizontal="centerContinuous"/>
    </xf>
    <xf numFmtId="0" fontId="5" fillId="3" borderId="4" xfId="0" applyFont="1" applyFill="1" applyBorder="1" applyAlignment="1">
      <alignment horizontal="centerContinuous"/>
    </xf>
    <xf numFmtId="0" fontId="5" fillId="2" borderId="2" xfId="0" applyFont="1" applyFill="1" applyBorder="1" applyAlignment="1">
      <alignment horizontal="centerContinuous"/>
    </xf>
    <xf numFmtId="0" fontId="5" fillId="2" borderId="3" xfId="0" applyFont="1" applyFill="1" applyBorder="1" applyAlignment="1">
      <alignment horizontal="centerContinuous"/>
    </xf>
    <xf numFmtId="0" fontId="5" fillId="2" borderId="4" xfId="0" applyFont="1" applyFill="1" applyBorder="1" applyAlignment="1">
      <alignment horizontal="centerContinuous"/>
    </xf>
    <xf numFmtId="0" fontId="5" fillId="0" borderId="5" xfId="0" applyFont="1" applyFill="1" applyBorder="1" applyAlignment="1">
      <alignment horizontal="centerContinuous"/>
    </xf>
    <xf numFmtId="0" fontId="5" fillId="0" borderId="0" xfId="0" applyFont="1" applyBorder="1" applyAlignment="1">
      <alignment horizontal="centerContinuous"/>
    </xf>
    <xf numFmtId="0" fontId="5" fillId="0" borderId="6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6" xfId="0" applyFont="1" applyBorder="1" applyAlignment="1">
      <alignment horizontal="centerContinuous"/>
    </xf>
    <xf numFmtId="0" fontId="5" fillId="0" borderId="7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3" borderId="9" xfId="0" quotePrefix="1" applyFont="1" applyFill="1" applyBorder="1" applyAlignment="1">
      <alignment horizontal="center"/>
    </xf>
    <xf numFmtId="0" fontId="5" fillId="2" borderId="8" xfId="0" quotePrefix="1" applyFont="1" applyFill="1" applyBorder="1" applyAlignment="1">
      <alignment horizontal="center"/>
    </xf>
    <xf numFmtId="0" fontId="5" fillId="0" borderId="9" xfId="0" applyFont="1" applyBorder="1" applyAlignment="1">
      <alignment horizontal="center"/>
    </xf>
    <xf numFmtId="2" fontId="4" fillId="0" borderId="5" xfId="0" applyNumberFormat="1" applyFont="1" applyBorder="1" applyAlignment="1"/>
    <xf numFmtId="0" fontId="4" fillId="0" borderId="0" xfId="0" applyFont="1" applyBorder="1" applyAlignment="1"/>
    <xf numFmtId="0" fontId="5" fillId="3" borderId="6" xfId="0" applyFont="1" applyFill="1" applyBorder="1" applyAlignment="1">
      <alignment horizontal="center"/>
    </xf>
    <xf numFmtId="166" fontId="4" fillId="2" borderId="0" xfId="0" applyNumberFormat="1" applyFont="1" applyFill="1" applyBorder="1" applyAlignment="1"/>
    <xf numFmtId="2" fontId="4" fillId="0" borderId="0" xfId="0" applyNumberFormat="1" applyFont="1" applyBorder="1" applyAlignment="1">
      <alignment horizontal="center"/>
    </xf>
    <xf numFmtId="2" fontId="4" fillId="0" borderId="0" xfId="0" applyNumberFormat="1" applyFont="1" applyBorder="1" applyAlignment="1"/>
    <xf numFmtId="0" fontId="4" fillId="0" borderId="6" xfId="0" applyFont="1" applyBorder="1" applyAlignment="1"/>
    <xf numFmtId="165" fontId="4" fillId="0" borderId="0" xfId="0" applyNumberFormat="1" applyFont="1" applyBorder="1"/>
    <xf numFmtId="169" fontId="4" fillId="3" borderId="6" xfId="1" applyNumberFormat="1" applyFont="1" applyFill="1" applyBorder="1" applyAlignment="1">
      <alignment horizontal="center"/>
    </xf>
    <xf numFmtId="166" fontId="4" fillId="2" borderId="0" xfId="0" applyNumberFormat="1" applyFont="1" applyFill="1" applyBorder="1"/>
    <xf numFmtId="2" fontId="4" fillId="0" borderId="0" xfId="0" applyNumberFormat="1" applyFont="1" applyBorder="1"/>
    <xf numFmtId="165" fontId="4" fillId="0" borderId="6" xfId="0" applyNumberFormat="1" applyFont="1" applyBorder="1"/>
    <xf numFmtId="165" fontId="4" fillId="0" borderId="0" xfId="0" applyNumberFormat="1" applyFont="1"/>
    <xf numFmtId="167" fontId="4" fillId="0" borderId="0" xfId="0" applyNumberFormat="1" applyFont="1"/>
    <xf numFmtId="165" fontId="4" fillId="2" borderId="1" xfId="0" applyNumberFormat="1" applyFont="1" applyFill="1" applyBorder="1"/>
    <xf numFmtId="0" fontId="5" fillId="0" borderId="0" xfId="0" applyFont="1"/>
    <xf numFmtId="165" fontId="4" fillId="0" borderId="0" xfId="1" applyNumberFormat="1" applyFont="1"/>
    <xf numFmtId="43" fontId="4" fillId="0" borderId="0" xfId="1" applyNumberFormat="1" applyFont="1"/>
    <xf numFmtId="168" fontId="5" fillId="4" borderId="1" xfId="0" applyNumberFormat="1" applyFont="1" applyFill="1" applyBorder="1"/>
    <xf numFmtId="169" fontId="5" fillId="4" borderId="1" xfId="0" applyNumberFormat="1" applyFont="1" applyFill="1" applyBorder="1"/>
    <xf numFmtId="170" fontId="5" fillId="4" borderId="0" xfId="1" applyNumberFormat="1" applyFont="1" applyFill="1"/>
    <xf numFmtId="165" fontId="5" fillId="4" borderId="0" xfId="1" applyNumberFormat="1" applyFont="1" applyFill="1"/>
    <xf numFmtId="165" fontId="5" fillId="0" borderId="0" xfId="1" applyNumberFormat="1" applyFont="1" applyFill="1"/>
    <xf numFmtId="0" fontId="4" fillId="0" borderId="0" xfId="0" applyFont="1" applyFill="1"/>
    <xf numFmtId="0" fontId="6" fillId="0" borderId="8" xfId="0" applyFont="1" applyBorder="1" applyAlignment="1">
      <alignment horizontal="centerContinuous"/>
    </xf>
    <xf numFmtId="0" fontId="5" fillId="0" borderId="5" xfId="0" applyFont="1" applyBorder="1" applyAlignment="1">
      <alignment horizontal="center"/>
    </xf>
    <xf numFmtId="164" fontId="4" fillId="0" borderId="5" xfId="1" applyNumberFormat="1" applyFont="1" applyBorder="1"/>
    <xf numFmtId="0" fontId="6" fillId="0" borderId="7" xfId="0" applyFont="1" applyBorder="1" applyAlignment="1">
      <alignment horizontal="centerContinuous"/>
    </xf>
    <xf numFmtId="43" fontId="7" fillId="0" borderId="0" xfId="1" applyNumberFormat="1" applyFont="1" applyFill="1"/>
    <xf numFmtId="0" fontId="4" fillId="0" borderId="0" xfId="0" applyFont="1" applyAlignment="1">
      <alignment horizontal="right"/>
    </xf>
    <xf numFmtId="0" fontId="5" fillId="0" borderId="10" xfId="0" applyFont="1" applyBorder="1" applyAlignment="1">
      <alignment horizontal="centerContinuous"/>
    </xf>
    <xf numFmtId="169" fontId="5" fillId="0" borderId="0" xfId="0" applyNumberFormat="1" applyFont="1"/>
    <xf numFmtId="0" fontId="5" fillId="0" borderId="0" xfId="0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77486116293945"/>
          <c:y val="6.7641696996422473E-2"/>
          <c:w val="0.70861083589716845"/>
          <c:h val="0.76782466860803911"/>
        </c:manualLayout>
      </c:layout>
      <c:scatterChart>
        <c:scatterStyle val="lineMarker"/>
        <c:varyColors val="0"/>
        <c:ser>
          <c:idx val="0"/>
          <c:order val="0"/>
          <c:tx>
            <c:v>Input Rate Data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DCARegression!$A$10:$A$33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DCARegression!$B$10:$B$33</c:f>
              <c:numCache>
                <c:formatCode>_(* #,##0_);_(* \(#,##0\);_(* "-"??_);_(@_)</c:formatCode>
                <c:ptCount val="24"/>
                <c:pt idx="0">
                  <c:v>56776.197494108434</c:v>
                </c:pt>
                <c:pt idx="1">
                  <c:v>39444.966500770432</c:v>
                </c:pt>
                <c:pt idx="2">
                  <c:v>38519.570226959171</c:v>
                </c:pt>
                <c:pt idx="3">
                  <c:v>29014.606604141591</c:v>
                </c:pt>
                <c:pt idx="4">
                  <c:v>43373.468315115548</c:v>
                </c:pt>
                <c:pt idx="5">
                  <c:v>34621.150361784072</c:v>
                </c:pt>
                <c:pt idx="6">
                  <c:v>28851.813254912126</c:v>
                </c:pt>
                <c:pt idx="7">
                  <c:v>37532.217788664522</c:v>
                </c:pt>
                <c:pt idx="8">
                  <c:v>35053.984506025692</c:v>
                </c:pt>
                <c:pt idx="9">
                  <c:v>25553.149621075503</c:v>
                </c:pt>
                <c:pt idx="10">
                  <c:v>25990.656607186484</c:v>
                </c:pt>
                <c:pt idx="11">
                  <c:v>34431.623705845188</c:v>
                </c:pt>
                <c:pt idx="12">
                  <c:v>22948.840844645427</c:v>
                </c:pt>
                <c:pt idx="13">
                  <c:v>33068.455554324137</c:v>
                </c:pt>
                <c:pt idx="14">
                  <c:v>21637.892518905457</c:v>
                </c:pt>
                <c:pt idx="15">
                  <c:v>20270.481730424235</c:v>
                </c:pt>
                <c:pt idx="16">
                  <c:v>19559.971146181404</c:v>
                </c:pt>
                <c:pt idx="17">
                  <c:v>28389.254498568527</c:v>
                </c:pt>
                <c:pt idx="18">
                  <c:v>19285.690837891205</c:v>
                </c:pt>
                <c:pt idx="19">
                  <c:v>26895.02776475194</c:v>
                </c:pt>
                <c:pt idx="20">
                  <c:v>28129.77249698804</c:v>
                </c:pt>
                <c:pt idx="21">
                  <c:v>20565.645027175127</c:v>
                </c:pt>
                <c:pt idx="22">
                  <c:v>24169.479176345725</c:v>
                </c:pt>
                <c:pt idx="23">
                  <c:v>22321.207628200456</c:v>
                </c:pt>
              </c:numCache>
            </c:numRef>
          </c:yVal>
          <c:smooth val="0"/>
        </c:ser>
        <c:ser>
          <c:idx val="1"/>
          <c:order val="1"/>
          <c:tx>
            <c:v>Regression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DCARegression!$A$10:$A$33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DCARegression!$F$10:$F$33</c:f>
              <c:numCache>
                <c:formatCode>_(* #,##0_);_(* \(#,##0\);_(* "-"??_);_(@_)</c:formatCode>
                <c:ptCount val="24"/>
                <c:pt idx="0">
                  <c:v>56234.87133667343</c:v>
                </c:pt>
                <c:pt idx="1">
                  <c:v>43274.296833086089</c:v>
                </c:pt>
                <c:pt idx="2">
                  <c:v>38670.349736290067</c:v>
                </c:pt>
                <c:pt idx="3">
                  <c:v>35903.962157532631</c:v>
                </c:pt>
                <c:pt idx="4">
                  <c:v>33961.532610981492</c:v>
                </c:pt>
                <c:pt idx="5">
                  <c:v>32482.495156987861</c:v>
                </c:pt>
                <c:pt idx="6">
                  <c:v>31298.140814391169</c:v>
                </c:pt>
                <c:pt idx="7">
                  <c:v>30316.488968046266</c:v>
                </c:pt>
                <c:pt idx="8">
                  <c:v>29482.133235378889</c:v>
                </c:pt>
                <c:pt idx="9">
                  <c:v>28759.25071358704</c:v>
                </c:pt>
                <c:pt idx="10">
                  <c:v>28123.418002049497</c:v>
                </c:pt>
                <c:pt idx="11">
                  <c:v>27557.280618175049</c:v>
                </c:pt>
                <c:pt idx="12">
                  <c:v>27048.090947895602</c:v>
                </c:pt>
                <c:pt idx="13">
                  <c:v>26586.226729388814</c:v>
                </c:pt>
                <c:pt idx="14">
                  <c:v>26164.257462759386</c:v>
                </c:pt>
                <c:pt idx="15">
                  <c:v>25776.333133079344</c:v>
                </c:pt>
                <c:pt idx="16">
                  <c:v>25417.770821992483</c:v>
                </c:pt>
                <c:pt idx="17">
                  <c:v>25084.767302232445</c:v>
                </c:pt>
                <c:pt idx="18">
                  <c:v>24774.194374743616</c:v>
                </c:pt>
                <c:pt idx="19">
                  <c:v>24483.45003964135</c:v>
                </c:pt>
                <c:pt idx="20">
                  <c:v>24210.34824816382</c:v>
                </c:pt>
                <c:pt idx="21">
                  <c:v>23953.035879766336</c:v>
                </c:pt>
                <c:pt idx="22">
                  <c:v>23709.92929372075</c:v>
                </c:pt>
                <c:pt idx="23">
                  <c:v>23479.665192839107</c:v>
                </c:pt>
              </c:numCache>
            </c:numRef>
          </c:yVal>
          <c:smooth val="0"/>
        </c:ser>
        <c:ser>
          <c:idx val="4"/>
          <c:order val="4"/>
          <c:tx>
            <c:v>Forecast</c:v>
          </c:tx>
          <c:spPr>
            <a:ln w="28575"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'DCA Forecast'!$A$39:$A$74</c:f>
              <c:numCache>
                <c:formatCode>General</c:formatCode>
                <c:ptCount val="36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</c:numCache>
            </c:numRef>
          </c:xVal>
          <c:yVal>
            <c:numRef>
              <c:f>'DCA Forecast'!$I$39:$I$74</c:f>
              <c:numCache>
                <c:formatCode>_(* #,##0_);_(* \(#,##0\);_(* "-"??_);_(@_)</c:formatCode>
                <c:ptCount val="36"/>
                <c:pt idx="0">
                  <c:v>23261.784240509925</c:v>
                </c:pt>
                <c:pt idx="1">
                  <c:v>23053.750731481236</c:v>
                </c:pt>
                <c:pt idx="2">
                  <c:v>22855.452094083659</c:v>
                </c:pt>
                <c:pt idx="3">
                  <c:v>22664.196399758075</c:v>
                </c:pt>
                <c:pt idx="4">
                  <c:v>22476.112866261628</c:v>
                </c:pt>
                <c:pt idx="5">
                  <c:v>22289.59018296903</c:v>
                </c:pt>
                <c:pt idx="6">
                  <c:v>22104.615396841269</c:v>
                </c:pt>
                <c:pt idx="7">
                  <c:v>21921.175662332385</c:v>
                </c:pt>
                <c:pt idx="8">
                  <c:v>21739.25824049881</c:v>
                </c:pt>
                <c:pt idx="9">
                  <c:v>21558.85049811321</c:v>
                </c:pt>
                <c:pt idx="10">
                  <c:v>21379.939906787109</c:v>
                </c:pt>
                <c:pt idx="11">
                  <c:v>21202.514042102193</c:v>
                </c:pt>
                <c:pt idx="12">
                  <c:v>21026.560582746599</c:v>
                </c:pt>
                <c:pt idx="13">
                  <c:v>20852.067309659531</c:v>
                </c:pt>
                <c:pt idx="14">
                  <c:v>20679.022105182092</c:v>
                </c:pt>
                <c:pt idx="15">
                  <c:v>20507.412952217241</c:v>
                </c:pt>
                <c:pt idx="16">
                  <c:v>20337.227933393093</c:v>
                </c:pt>
                <c:pt idx="17">
                  <c:v>20168.45523023741</c:v>
                </c:pt>
                <c:pt idx="18">
                  <c:v>20001.083122355434</c:v>
                </c:pt>
                <c:pt idx="19">
                  <c:v>19835.099986617664</c:v>
                </c:pt>
                <c:pt idx="20">
                  <c:v>19670.494296350145</c:v>
                </c:pt>
                <c:pt idx="21">
                  <c:v>19507.254620535947</c:v>
                </c:pt>
                <c:pt idx="22">
                  <c:v>19345.369623021244</c:v>
                </c:pt>
                <c:pt idx="23">
                  <c:v>19184.828061727163</c:v>
                </c:pt>
                <c:pt idx="24">
                  <c:v>19025.618787869153</c:v>
                </c:pt>
                <c:pt idx="25">
                  <c:v>18867.730745184614</c:v>
                </c:pt>
                <c:pt idx="26">
                  <c:v>18711.152969161816</c:v>
                </c:pt>
                <c:pt idx="27">
                  <c:v>18555.874586281236</c:v>
                </c:pt>
                <c:pt idx="28">
                  <c:v>18401.884813260243</c:v>
                </c:pt>
                <c:pt idx="29">
                  <c:v>18249.172956301925</c:v>
                </c:pt>
                <c:pt idx="30">
                  <c:v>18097.728410354714</c:v>
                </c:pt>
                <c:pt idx="31">
                  <c:v>17947.540658376165</c:v>
                </c:pt>
                <c:pt idx="32">
                  <c:v>17798.599270600465</c:v>
                </c:pt>
                <c:pt idx="33">
                  <c:v>17650.893903815922</c:v>
                </c:pt>
                <c:pt idx="34">
                  <c:v>17504.414300645756</c:v>
                </c:pt>
                <c:pt idx="35">
                  <c:v>17359.150288836805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52576"/>
        <c:axId val="55754752"/>
      </c:scatterChart>
      <c:scatterChart>
        <c:scatterStyle val="lineMarker"/>
        <c:varyColors val="0"/>
        <c:ser>
          <c:idx val="2"/>
          <c:order val="2"/>
          <c:tx>
            <c:v>Input Cum Data</c:v>
          </c:tx>
          <c:spPr>
            <a:ln w="28575">
              <a:noFill/>
            </a:ln>
          </c:spPr>
          <c:marker>
            <c:symbol val="triangle"/>
            <c:size val="6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DCARegression!$A$10:$A$33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DCARegression!$C$10:$C$33</c:f>
              <c:numCache>
                <c:formatCode>_(* #,##0_);_(* \(#,##0\);_(* "-"??_);_(@_)</c:formatCode>
                <c:ptCount val="24"/>
                <c:pt idx="0">
                  <c:v>56776.197494108434</c:v>
                </c:pt>
                <c:pt idx="1">
                  <c:v>96221.163994878865</c:v>
                </c:pt>
                <c:pt idx="2">
                  <c:v>134740.73422183804</c:v>
                </c:pt>
                <c:pt idx="3">
                  <c:v>163755.34082597963</c:v>
                </c:pt>
                <c:pt idx="4">
                  <c:v>207128.80914109517</c:v>
                </c:pt>
                <c:pt idx="5">
                  <c:v>241749.95950287924</c:v>
                </c:pt>
                <c:pt idx="6">
                  <c:v>270601.77275779139</c:v>
                </c:pt>
                <c:pt idx="7">
                  <c:v>308133.9905464559</c:v>
                </c:pt>
                <c:pt idx="8">
                  <c:v>343187.97505248158</c:v>
                </c:pt>
                <c:pt idx="9">
                  <c:v>368741.12467355706</c:v>
                </c:pt>
                <c:pt idx="10">
                  <c:v>394731.78128074354</c:v>
                </c:pt>
                <c:pt idx="11">
                  <c:v>429163.40498658875</c:v>
                </c:pt>
                <c:pt idx="12">
                  <c:v>452112.24583123415</c:v>
                </c:pt>
                <c:pt idx="13">
                  <c:v>485180.70138555829</c:v>
                </c:pt>
                <c:pt idx="14">
                  <c:v>506818.59390446375</c:v>
                </c:pt>
                <c:pt idx="15">
                  <c:v>527089.07563488802</c:v>
                </c:pt>
                <c:pt idx="16">
                  <c:v>546649.04678106948</c:v>
                </c:pt>
                <c:pt idx="17">
                  <c:v>575038.30127963796</c:v>
                </c:pt>
                <c:pt idx="18">
                  <c:v>594323.99211752915</c:v>
                </c:pt>
                <c:pt idx="19">
                  <c:v>621219.01988228108</c:v>
                </c:pt>
                <c:pt idx="20">
                  <c:v>649348.79237926914</c:v>
                </c:pt>
                <c:pt idx="21">
                  <c:v>669914.43740644422</c:v>
                </c:pt>
                <c:pt idx="22">
                  <c:v>694083.91658278997</c:v>
                </c:pt>
                <c:pt idx="23">
                  <c:v>716405.12421099038</c:v>
                </c:pt>
              </c:numCache>
            </c:numRef>
          </c:yVal>
          <c:smooth val="0"/>
        </c:ser>
        <c:ser>
          <c:idx val="3"/>
          <c:order val="3"/>
          <c:spPr>
            <a:ln w="28575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DCARegression!$A$10:$A$33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DCARegression!$E$10:$E$33</c:f>
              <c:numCache>
                <c:formatCode>_(* #,##0_);_(* \(#,##0\);_(* "-"??_);_(@_)</c:formatCode>
                <c:ptCount val="24"/>
                <c:pt idx="0">
                  <c:v>56234.87133667343</c:v>
                </c:pt>
                <c:pt idx="1">
                  <c:v>99509.16816975952</c:v>
                </c:pt>
                <c:pt idx="2">
                  <c:v>138179.51790604959</c:v>
                </c:pt>
                <c:pt idx="3">
                  <c:v>174083.48006358222</c:v>
                </c:pt>
                <c:pt idx="4">
                  <c:v>208045.01267456371</c:v>
                </c:pt>
                <c:pt idx="5">
                  <c:v>240527.50783155157</c:v>
                </c:pt>
                <c:pt idx="6">
                  <c:v>271825.64864594274</c:v>
                </c:pt>
                <c:pt idx="7">
                  <c:v>302142.13761398901</c:v>
                </c:pt>
                <c:pt idx="8">
                  <c:v>331624.27084936789</c:v>
                </c:pt>
                <c:pt idx="9">
                  <c:v>360383.52156295493</c:v>
                </c:pt>
                <c:pt idx="10">
                  <c:v>388506.93956500443</c:v>
                </c:pt>
                <c:pt idx="11">
                  <c:v>416064.22018317948</c:v>
                </c:pt>
                <c:pt idx="12">
                  <c:v>443112.31113107508</c:v>
                </c:pt>
                <c:pt idx="13">
                  <c:v>469698.5378604639</c:v>
                </c:pt>
                <c:pt idx="14">
                  <c:v>495862.79532322328</c:v>
                </c:pt>
                <c:pt idx="15">
                  <c:v>521639.12845630263</c:v>
                </c:pt>
                <c:pt idx="16">
                  <c:v>547056.89927829511</c:v>
                </c:pt>
                <c:pt idx="17">
                  <c:v>572141.66658052756</c:v>
                </c:pt>
                <c:pt idx="18">
                  <c:v>596915.86095527117</c:v>
                </c:pt>
                <c:pt idx="19">
                  <c:v>621399.31099491252</c:v>
                </c:pt>
                <c:pt idx="20">
                  <c:v>645609.65924307634</c:v>
                </c:pt>
                <c:pt idx="21">
                  <c:v>669562.69512284268</c:v>
                </c:pt>
                <c:pt idx="22">
                  <c:v>693272.62441656343</c:v>
                </c:pt>
                <c:pt idx="23">
                  <c:v>716752.28960940253</c:v>
                </c:pt>
              </c:numCache>
            </c:numRef>
          </c:yVal>
          <c:smooth val="0"/>
        </c:ser>
        <c:ser>
          <c:idx val="5"/>
          <c:order val="5"/>
          <c:spPr>
            <a:ln w="28575"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'DCA Forecast'!$A$39:$A$74</c:f>
              <c:numCache>
                <c:formatCode>General</c:formatCode>
                <c:ptCount val="36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</c:numCache>
            </c:numRef>
          </c:xVal>
          <c:yVal>
            <c:numRef>
              <c:f>'DCA Forecast'!$J$39:$J$74</c:f>
              <c:numCache>
                <c:formatCode>_(* #,##0_);_(* \(#,##0\);_(* "-"??_);_(@_)</c:formatCode>
                <c:ptCount val="36"/>
                <c:pt idx="0">
                  <c:v>740037.63048244163</c:v>
                </c:pt>
                <c:pt idx="1">
                  <c:v>763091.38121392287</c:v>
                </c:pt>
                <c:pt idx="2">
                  <c:v>785946.83330800652</c:v>
                </c:pt>
                <c:pt idx="3">
                  <c:v>808611.02970776462</c:v>
                </c:pt>
                <c:pt idx="4">
                  <c:v>831087.14257402625</c:v>
                </c:pt>
                <c:pt idx="5">
                  <c:v>853376.73275699525</c:v>
                </c:pt>
                <c:pt idx="6">
                  <c:v>875481.34815383656</c:v>
                </c:pt>
                <c:pt idx="7">
                  <c:v>897402.52381616889</c:v>
                </c:pt>
                <c:pt idx="8">
                  <c:v>919141.78205666773</c:v>
                </c:pt>
                <c:pt idx="9">
                  <c:v>940700.63255478092</c:v>
                </c:pt>
                <c:pt idx="10">
                  <c:v>962080.57246156805</c:v>
                </c:pt>
                <c:pt idx="11">
                  <c:v>983283.0865036702</c:v>
                </c:pt>
                <c:pt idx="12">
                  <c:v>1004309.6470864168</c:v>
                </c:pt>
                <c:pt idx="13">
                  <c:v>1025161.7143960764</c:v>
                </c:pt>
                <c:pt idx="14">
                  <c:v>1045840.7365012584</c:v>
                </c:pt>
                <c:pt idx="15">
                  <c:v>1066348.1494534756</c:v>
                </c:pt>
                <c:pt idx="16">
                  <c:v>1086685.3773868687</c:v>
                </c:pt>
                <c:pt idx="17">
                  <c:v>1106853.8326171061</c:v>
                </c:pt>
                <c:pt idx="18">
                  <c:v>1126854.9157394615</c:v>
                </c:pt>
                <c:pt idx="19">
                  <c:v>1146690.0157260792</c:v>
                </c:pt>
                <c:pt idx="20">
                  <c:v>1166360.5100224293</c:v>
                </c:pt>
                <c:pt idx="21">
                  <c:v>1185867.7646429653</c:v>
                </c:pt>
                <c:pt idx="22">
                  <c:v>1205213.1342659865</c:v>
                </c:pt>
                <c:pt idx="23">
                  <c:v>1224397.9623277136</c:v>
                </c:pt>
                <c:pt idx="24">
                  <c:v>1243423.5811155827</c:v>
                </c:pt>
                <c:pt idx="25">
                  <c:v>1262291.3118607674</c:v>
                </c:pt>
                <c:pt idx="26">
                  <c:v>1281002.4648299292</c:v>
                </c:pt>
                <c:pt idx="27">
                  <c:v>1299558.3394162103</c:v>
                </c:pt>
                <c:pt idx="28">
                  <c:v>1317960.2242294706</c:v>
                </c:pt>
                <c:pt idx="29">
                  <c:v>1336209.3971857724</c:v>
                </c:pt>
                <c:pt idx="30">
                  <c:v>1354307.1255961272</c:v>
                </c:pt>
                <c:pt idx="31">
                  <c:v>1372254.6662545034</c:v>
                </c:pt>
                <c:pt idx="32">
                  <c:v>1390053.2655251038</c:v>
                </c:pt>
                <c:pt idx="33">
                  <c:v>1407704.1594289197</c:v>
                </c:pt>
                <c:pt idx="34">
                  <c:v>1425208.5737295654</c:v>
                </c:pt>
                <c:pt idx="35">
                  <c:v>1442567.7240184022</c:v>
                </c:pt>
              </c:numCache>
            </c:numRef>
          </c:yVal>
          <c:smooth val="0"/>
        </c:ser>
        <c:ser>
          <c:idx val="6"/>
          <c:order val="6"/>
          <c:tx>
            <c:v>Forecast from Actual Cum.</c:v>
          </c:tx>
          <c:spPr>
            <a:ln w="28575">
              <a:solidFill>
                <a:schemeClr val="tx2">
                  <a:lumMod val="60000"/>
                  <a:lumOff val="4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'DCA Forecast'!$A$39:$A$74</c:f>
              <c:numCache>
                <c:formatCode>General</c:formatCode>
                <c:ptCount val="36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</c:numCache>
            </c:numRef>
          </c:xVal>
          <c:yVal>
            <c:numRef>
              <c:f>'DCA Forecast'!$K$39:$K$73</c:f>
              <c:numCache>
                <c:formatCode>_(* #,##0_);_(* \(#,##0\);_(* "-"??_);_(@_)</c:formatCode>
                <c:ptCount val="35"/>
                <c:pt idx="0">
                  <c:v>75616.415094630167</c:v>
                </c:pt>
                <c:pt idx="1">
                  <c:v>78059.981760376933</c:v>
                </c:pt>
                <c:pt idx="2">
                  <c:v>80491.361086534176</c:v>
                </c:pt>
                <c:pt idx="3">
                  <c:v>82910.613857711709</c:v>
                </c:pt>
                <c:pt idx="4">
                  <c:v>85317.800555354857</c:v>
                </c:pt>
                <c:pt idx="5">
                  <c:v>87712.981359256402</c:v>
                </c:pt>
                <c:pt idx="6">
                  <c:v>90096.216149061205</c:v>
                </c:pt>
                <c:pt idx="7">
                  <c:v>92467.564505763163</c:v>
                </c:pt>
                <c:pt idx="8">
                  <c:v>94827.08571319461</c:v>
                </c:pt>
                <c:pt idx="9">
                  <c:v>97174.838759508755</c:v>
                </c:pt>
                <c:pt idx="10">
                  <c:v>99510.882338653959</c:v>
                </c:pt>
                <c:pt idx="11">
                  <c:v>101835.27485184139</c:v>
                </c:pt>
                <c:pt idx="12">
                  <c:v>104148.07440900491</c:v>
                </c:pt>
                <c:pt idx="13">
                  <c:v>106449.33883025391</c:v>
                </c:pt>
                <c:pt idx="14">
                  <c:v>108739.1256473188</c:v>
                </c:pt>
                <c:pt idx="15">
                  <c:v>111017.49210498926</c:v>
                </c:pt>
                <c:pt idx="16">
                  <c:v>113284.49516254537</c:v>
                </c:pt>
                <c:pt idx="17">
                  <c:v>115540.19149518167</c:v>
                </c:pt>
                <c:pt idx="18">
                  <c:v>117784.63749542394</c:v>
                </c:pt>
                <c:pt idx="19">
                  <c:v>120017.88927453912</c:v>
                </c:pt>
                <c:pt idx="20">
                  <c:v>122240.00266393801</c:v>
                </c:pt>
                <c:pt idx="21">
                  <c:v>124451.03321657103</c:v>
                </c:pt>
                <c:pt idx="22">
                  <c:v>126651.03620831721</c:v>
                </c:pt>
                <c:pt idx="23">
                  <c:v>128840.06663936588</c:v>
                </c:pt>
                <c:pt idx="24">
                  <c:v>131018.17923559182</c:v>
                </c:pt>
                <c:pt idx="25">
                  <c:v>133185.42844992341</c:v>
                </c:pt>
                <c:pt idx="26">
                  <c:v>135341.8684637039</c:v>
                </c:pt>
                <c:pt idx="27">
                  <c:v>137487.55318804586</c:v>
                </c:pt>
                <c:pt idx="28">
                  <c:v>139622.53626517925</c:v>
                </c:pt>
                <c:pt idx="29">
                  <c:v>141746.87106979219</c:v>
                </c:pt>
                <c:pt idx="30">
                  <c:v>143860.61071036544</c:v>
                </c:pt>
                <c:pt idx="31">
                  <c:v>145963.80803050005</c:v>
                </c:pt>
                <c:pt idx="32">
                  <c:v>148056.51561023857</c:v>
                </c:pt>
                <c:pt idx="33">
                  <c:v>150138.78576737951</c:v>
                </c:pt>
                <c:pt idx="34">
                  <c:v>152210.67055878523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62944"/>
        <c:axId val="55756672"/>
      </c:scatterChart>
      <c:valAx>
        <c:axId val="55752576"/>
        <c:scaling>
          <c:orientation val="minMax"/>
          <c:max val="48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Courier New"/>
                    <a:ea typeface="Courier New"/>
                    <a:cs typeface="Courier New"/>
                  </a:defRPr>
                </a:pPr>
                <a:r>
                  <a:rPr lang="en-US"/>
                  <a:t>Month</a:t>
                </a:r>
              </a:p>
            </c:rich>
          </c:tx>
          <c:layout>
            <c:manualLayout>
              <c:xMode val="edge"/>
              <c:yMode val="edge"/>
              <c:x val="0.50861031443917204"/>
              <c:y val="0.9049362545403946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Courier New"/>
                <a:ea typeface="Courier New"/>
                <a:cs typeface="Courier New"/>
              </a:defRPr>
            </a:pPr>
            <a:endParaRPr lang="en-US"/>
          </a:p>
        </c:txPr>
        <c:crossAx val="55754752"/>
        <c:crosses val="autoZero"/>
        <c:crossBetween val="midCat"/>
        <c:majorUnit val="6"/>
      </c:valAx>
      <c:valAx>
        <c:axId val="55754752"/>
        <c:scaling>
          <c:logBase val="10"/>
          <c:orientation val="minMax"/>
          <c:max val="100000"/>
          <c:min val="1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 pitchFamily="34" charset="0"/>
                    <a:ea typeface="Courier New"/>
                    <a:cs typeface="Arial" pitchFamily="34" charset="0"/>
                  </a:defRPr>
                </a:pPr>
                <a:r>
                  <a:rPr lang="en-US" sz="1050">
                    <a:latin typeface="Arial" pitchFamily="34" charset="0"/>
                    <a:cs typeface="Arial" pitchFamily="34" charset="0"/>
                  </a:rPr>
                  <a:t>Monthly Volume</a:t>
                </a:r>
              </a:p>
            </c:rich>
          </c:tx>
          <c:layout>
            <c:manualLayout>
              <c:xMode val="edge"/>
              <c:yMode val="edge"/>
              <c:x val="3.0463576158940402E-2"/>
              <c:y val="0.4040219378427789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Courier New"/>
                <a:ea typeface="Courier New"/>
                <a:cs typeface="Courier New"/>
              </a:defRPr>
            </a:pPr>
            <a:endParaRPr lang="en-US"/>
          </a:p>
        </c:txPr>
        <c:crossAx val="55752576"/>
        <c:crosses val="autoZero"/>
        <c:crossBetween val="midCat"/>
      </c:valAx>
      <c:valAx>
        <c:axId val="55756672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050" b="1">
                    <a:latin typeface="Arial" pitchFamily="34" charset="0"/>
                    <a:cs typeface="Arial" pitchFamily="34" charset="0"/>
                  </a:defRPr>
                </a:pPr>
                <a:r>
                  <a:rPr lang="en-US" sz="1050" b="1">
                    <a:latin typeface="Arial" pitchFamily="34" charset="0"/>
                    <a:cs typeface="Arial" pitchFamily="34" charset="0"/>
                  </a:rPr>
                  <a:t>Cumulative Volume</a:t>
                </a:r>
              </a:p>
            </c:rich>
          </c:tx>
          <c:layout/>
          <c:overlay val="0"/>
        </c:title>
        <c:numFmt formatCode="_(* #,##0_);_(* \(#,##0\);_(* &quot;-&quot;??_);_(@_)" sourceLinked="1"/>
        <c:majorTickMark val="out"/>
        <c:minorTickMark val="none"/>
        <c:tickLblPos val="nextTo"/>
        <c:crossAx val="55762944"/>
        <c:crosses val="max"/>
        <c:crossBetween val="midCat"/>
      </c:valAx>
      <c:valAx>
        <c:axId val="557629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55756672"/>
        <c:crosses val="autoZero"/>
        <c:crossBetween val="midCat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5258290313048618"/>
          <c:y val="0.62340036563071299"/>
          <c:w val="0.3085115850584903"/>
          <c:h val="0.1956976013281703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00" b="1" i="0" u="none" strike="noStrike" baseline="0">
              <a:solidFill>
                <a:srgbClr val="000000"/>
              </a:solidFill>
              <a:latin typeface="Arial" pitchFamily="34" charset="0"/>
              <a:ea typeface="Courier New"/>
              <a:cs typeface="Arial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Courier New"/>
          <a:ea typeface="Courier New"/>
          <a:cs typeface="Courier New"/>
        </a:defRPr>
      </a:pPr>
      <a:endParaRPr lang="en-US"/>
    </a:p>
  </c:txPr>
  <c:printSettings>
    <c:headerFooter alignWithMargins="0"/>
    <c:pageMargins b="1" l="0.75000000000000011" r="0.75000000000000011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455516014234873"/>
          <c:y val="4.7120418848167547E-2"/>
          <c:w val="0.82740213523131656"/>
          <c:h val="0.7905759162303666"/>
        </c:manualLayout>
      </c:layout>
      <c:scatterChart>
        <c:scatterStyle val="lineMarker"/>
        <c:varyColors val="0"/>
        <c:ser>
          <c:idx val="0"/>
          <c:order val="0"/>
          <c:tx>
            <c:v>Well data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DCARegression!$A$10:$A$33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DCARegression!$B$10:$B$33</c:f>
              <c:numCache>
                <c:formatCode>_(* #,##0_);_(* \(#,##0\);_(* "-"??_);_(@_)</c:formatCode>
                <c:ptCount val="24"/>
                <c:pt idx="0">
                  <c:v>56776.197494108434</c:v>
                </c:pt>
                <c:pt idx="1">
                  <c:v>39444.966500770432</c:v>
                </c:pt>
                <c:pt idx="2">
                  <c:v>38519.570226959171</c:v>
                </c:pt>
                <c:pt idx="3">
                  <c:v>29014.606604141591</c:v>
                </c:pt>
                <c:pt idx="4">
                  <c:v>43373.468315115548</c:v>
                </c:pt>
                <c:pt idx="5">
                  <c:v>34621.150361784072</c:v>
                </c:pt>
                <c:pt idx="6">
                  <c:v>28851.813254912126</c:v>
                </c:pt>
                <c:pt idx="7">
                  <c:v>37532.217788664522</c:v>
                </c:pt>
                <c:pt idx="8">
                  <c:v>35053.984506025692</c:v>
                </c:pt>
                <c:pt idx="9">
                  <c:v>25553.149621075503</c:v>
                </c:pt>
                <c:pt idx="10">
                  <c:v>25990.656607186484</c:v>
                </c:pt>
                <c:pt idx="11">
                  <c:v>34431.623705845188</c:v>
                </c:pt>
                <c:pt idx="12">
                  <c:v>22948.840844645427</c:v>
                </c:pt>
                <c:pt idx="13">
                  <c:v>33068.455554324137</c:v>
                </c:pt>
                <c:pt idx="14">
                  <c:v>21637.892518905457</c:v>
                </c:pt>
                <c:pt idx="15">
                  <c:v>20270.481730424235</c:v>
                </c:pt>
                <c:pt idx="16">
                  <c:v>19559.971146181404</c:v>
                </c:pt>
                <c:pt idx="17">
                  <c:v>28389.254498568527</c:v>
                </c:pt>
                <c:pt idx="18">
                  <c:v>19285.690837891205</c:v>
                </c:pt>
                <c:pt idx="19">
                  <c:v>26895.02776475194</c:v>
                </c:pt>
                <c:pt idx="20">
                  <c:v>28129.77249698804</c:v>
                </c:pt>
                <c:pt idx="21">
                  <c:v>20565.645027175127</c:v>
                </c:pt>
                <c:pt idx="22">
                  <c:v>24169.479176345725</c:v>
                </c:pt>
                <c:pt idx="23">
                  <c:v>22321.207628200456</c:v>
                </c:pt>
              </c:numCache>
            </c:numRef>
          </c:yVal>
          <c:smooth val="0"/>
        </c:ser>
        <c:ser>
          <c:idx val="1"/>
          <c:order val="1"/>
          <c:tx>
            <c:v>Hyperbolic Forecast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'DCA Forecast'!$A$15:$A$494</c:f>
              <c:numCache>
                <c:formatCode>General</c:formatCode>
                <c:ptCount val="4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</c:numCache>
            </c:numRef>
          </c:xVal>
          <c:yVal>
            <c:numRef>
              <c:f>'DCA Forecast'!$D$15:$D$494</c:f>
              <c:numCache>
                <c:formatCode>_(* #,##0_);_(* \(#,##0\);_(* "-"??_);_(@_)</c:formatCode>
                <c:ptCount val="480"/>
                <c:pt idx="0">
                  <c:v>56234.87133667343</c:v>
                </c:pt>
                <c:pt idx="1">
                  <c:v>43274.296833086075</c:v>
                </c:pt>
                <c:pt idx="2">
                  <c:v>38670.349736290053</c:v>
                </c:pt>
                <c:pt idx="3">
                  <c:v>35903.962157532631</c:v>
                </c:pt>
                <c:pt idx="4">
                  <c:v>33961.532610981492</c:v>
                </c:pt>
                <c:pt idx="5">
                  <c:v>32482.495156987861</c:v>
                </c:pt>
                <c:pt idx="6">
                  <c:v>31298.140814391139</c:v>
                </c:pt>
                <c:pt idx="7">
                  <c:v>30316.488968046266</c:v>
                </c:pt>
                <c:pt idx="8">
                  <c:v>29482.133235378889</c:v>
                </c:pt>
                <c:pt idx="9">
                  <c:v>28759.25071358704</c:v>
                </c:pt>
                <c:pt idx="10">
                  <c:v>28123.418002049497</c:v>
                </c:pt>
                <c:pt idx="11">
                  <c:v>27557.280618175049</c:v>
                </c:pt>
                <c:pt idx="12">
                  <c:v>27048.090947895602</c:v>
                </c:pt>
                <c:pt idx="13">
                  <c:v>26586.226729388814</c:v>
                </c:pt>
                <c:pt idx="14">
                  <c:v>26164.257462759386</c:v>
                </c:pt>
                <c:pt idx="15">
                  <c:v>25776.333133079286</c:v>
                </c:pt>
                <c:pt idx="16">
                  <c:v>25417.770821992599</c:v>
                </c:pt>
                <c:pt idx="17">
                  <c:v>25084.767302232329</c:v>
                </c:pt>
                <c:pt idx="18">
                  <c:v>24774.194374743616</c:v>
                </c:pt>
                <c:pt idx="19">
                  <c:v>24483.450039641466</c:v>
                </c:pt>
                <c:pt idx="20">
                  <c:v>24210.348248163704</c:v>
                </c:pt>
                <c:pt idx="21">
                  <c:v>23953.035879766336</c:v>
                </c:pt>
                <c:pt idx="22">
                  <c:v>23709.92929372075</c:v>
                </c:pt>
                <c:pt idx="23">
                  <c:v>23479.665192839107</c:v>
                </c:pt>
                <c:pt idx="24">
                  <c:v>23261.062111291103</c:v>
                </c:pt>
                <c:pt idx="25">
                  <c:v>23053.089897986967</c:v>
                </c:pt>
                <c:pt idx="26">
                  <c:v>22854.84529297566</c:v>
                </c:pt>
                <c:pt idx="27">
                  <c:v>22665.532200572547</c:v>
                </c:pt>
                <c:pt idx="28">
                  <c:v>22484.445621226565</c:v>
                </c:pt>
                <c:pt idx="29">
                  <c:v>22310.958461195813</c:v>
                </c:pt>
                <c:pt idx="30">
                  <c:v>22144.510626230156</c:v>
                </c:pt>
                <c:pt idx="31">
                  <c:v>21984.599943189532</c:v>
                </c:pt>
                <c:pt idx="32">
                  <c:v>21830.77455580153</c:v>
                </c:pt>
                <c:pt idx="33">
                  <c:v>21682.626518012024</c:v>
                </c:pt>
                <c:pt idx="34">
                  <c:v>21539.786366700078</c:v>
                </c:pt>
                <c:pt idx="35">
                  <c:v>21401.918500545202</c:v>
                </c:pt>
                <c:pt idx="36">
                  <c:v>21268.717226203647</c:v>
                </c:pt>
                <c:pt idx="37">
                  <c:v>21139.903360113269</c:v>
                </c:pt>
                <c:pt idx="38">
                  <c:v>21015.221295373631</c:v>
                </c:pt>
                <c:pt idx="39">
                  <c:v>20894.436459707213</c:v>
                </c:pt>
                <c:pt idx="40">
                  <c:v>20777.333104009507</c:v>
                </c:pt>
                <c:pt idx="41">
                  <c:v>20663.712371422676</c:v>
                </c:pt>
                <c:pt idx="42">
                  <c:v>20553.390605625231</c:v>
                </c:pt>
                <c:pt idx="43">
                  <c:v>20446.197863776004</c:v>
                </c:pt>
                <c:pt idx="44">
                  <c:v>20341.976605292642</c:v>
                </c:pt>
                <c:pt idx="45">
                  <c:v>20240.580532313557</c:v>
                </c:pt>
                <c:pt idx="46">
                  <c:v>20141.873561271001</c:v>
                </c:pt>
                <c:pt idx="47">
                  <c:v>20045.72890837281</c:v>
                </c:pt>
                <c:pt idx="48">
                  <c:v>19952.028274255339</c:v>
                </c:pt>
                <c:pt idx="49">
                  <c:v>19860.661115221214</c:v>
                </c:pt>
                <c:pt idx="50">
                  <c:v>19771.52399039804</c:v>
                </c:pt>
                <c:pt idx="51">
                  <c:v>19684.519975473639</c:v>
                </c:pt>
                <c:pt idx="52">
                  <c:v>19599.55813515815</c:v>
                </c:pt>
                <c:pt idx="53">
                  <c:v>19516.553047497524</c:v>
                </c:pt>
                <c:pt idx="54">
                  <c:v>19435.424373983173</c:v>
                </c:pt>
                <c:pt idx="55">
                  <c:v>19356.096470455639</c:v>
                </c:pt>
                <c:pt idx="56">
                  <c:v>19278.498034069547</c:v>
                </c:pt>
                <c:pt idx="57">
                  <c:v>19202.561782652279</c:v>
                </c:pt>
                <c:pt idx="58">
                  <c:v>19128.224162727594</c:v>
                </c:pt>
                <c:pt idx="59">
                  <c:v>19055.425083399983</c:v>
                </c:pt>
                <c:pt idx="60">
                  <c:v>18984.107673298102</c:v>
                </c:pt>
                <c:pt idx="61">
                  <c:v>18914.218058275525</c:v>
                </c:pt>
                <c:pt idx="62">
                  <c:v>18845.705157823861</c:v>
                </c:pt>
                <c:pt idx="63">
                  <c:v>18778.520498229191</c:v>
                </c:pt>
                <c:pt idx="64">
                  <c:v>18712.618041098118</c:v>
                </c:pt>
                <c:pt idx="65">
                  <c:v>18647.954025425483</c:v>
                </c:pt>
                <c:pt idx="66">
                  <c:v>18584.486822310835</c:v>
                </c:pt>
                <c:pt idx="67">
                  <c:v>18522.176800828194</c:v>
                </c:pt>
                <c:pt idx="68">
                  <c:v>18460.986204307061</c:v>
                </c:pt>
                <c:pt idx="69">
                  <c:v>18400.879035835154</c:v>
                </c:pt>
                <c:pt idx="70">
                  <c:v>18341.820952362847</c:v>
                </c:pt>
                <c:pt idx="71">
                  <c:v>18283.77916651289</c:v>
                </c:pt>
                <c:pt idx="72">
                  <c:v>18226.722355638631</c:v>
                </c:pt>
                <c:pt idx="73">
                  <c:v>18170.620577142807</c:v>
                </c:pt>
                <c:pt idx="74">
                  <c:v>18115.445189965656</c:v>
                </c:pt>
                <c:pt idx="75">
                  <c:v>18061.168781473069</c:v>
                </c:pt>
                <c:pt idx="76">
                  <c:v>18007.765099259792</c:v>
                </c:pt>
                <c:pt idx="77">
                  <c:v>17955.208987725666</c:v>
                </c:pt>
                <c:pt idx="78">
                  <c:v>17903.476328778546</c:v>
                </c:pt>
                <c:pt idx="79">
                  <c:v>17852.543986453442</c:v>
                </c:pt>
                <c:pt idx="80">
                  <c:v>17802.389755248791</c:v>
                </c:pt>
                <c:pt idx="81">
                  <c:v>17752.99231164204</c:v>
                </c:pt>
                <c:pt idx="82">
                  <c:v>17704.331168737262</c:v>
                </c:pt>
                <c:pt idx="83">
                  <c:v>17656.386633862974</c:v>
                </c:pt>
                <c:pt idx="84">
                  <c:v>17609.13976865937</c:v>
                </c:pt>
                <c:pt idx="85">
                  <c:v>17562.572351624025</c:v>
                </c:pt>
                <c:pt idx="86">
                  <c:v>17516.666843104176</c:v>
                </c:pt>
                <c:pt idx="87">
                  <c:v>17471.406352113467</c:v>
                </c:pt>
                <c:pt idx="88">
                  <c:v>17426.774605351035</c:v>
                </c:pt>
                <c:pt idx="89">
                  <c:v>17382.755917930044</c:v>
                </c:pt>
                <c:pt idx="90">
                  <c:v>17339.33516576048</c:v>
                </c:pt>
                <c:pt idx="91">
                  <c:v>17296.497759638354</c:v>
                </c:pt>
                <c:pt idx="92">
                  <c:v>17254.229620678117</c:v>
                </c:pt>
                <c:pt idx="93">
                  <c:v>17212.51715722261</c:v>
                </c:pt>
                <c:pt idx="94">
                  <c:v>17171.347242939053</c:v>
                </c:pt>
                <c:pt idx="95">
                  <c:v>17130.707196227508</c:v>
                </c:pt>
                <c:pt idx="96">
                  <c:v>17090.584760612343</c:v>
                </c:pt>
                <c:pt idx="97">
                  <c:v>17050.968086340465</c:v>
                </c:pt>
                <c:pt idx="98">
                  <c:v>17011.845712832641</c:v>
                </c:pt>
                <c:pt idx="99">
                  <c:v>16973.206552098971</c:v>
                </c:pt>
                <c:pt idx="100">
                  <c:v>16935.039873068687</c:v>
                </c:pt>
                <c:pt idx="101">
                  <c:v>16897.335286687128</c:v>
                </c:pt>
                <c:pt idx="102">
                  <c:v>16860.082731693517</c:v>
                </c:pt>
                <c:pt idx="103">
                  <c:v>16823.272461327258</c:v>
                </c:pt>
                <c:pt idx="104">
                  <c:v>16786.89503047429</c:v>
                </c:pt>
                <c:pt idx="105">
                  <c:v>16750.941283598542</c:v>
                </c:pt>
                <c:pt idx="106">
                  <c:v>16715.402343204245</c:v>
                </c:pt>
                <c:pt idx="107">
                  <c:v>16680.269598903134</c:v>
                </c:pt>
                <c:pt idx="108">
                  <c:v>16645.534696929622</c:v>
                </c:pt>
                <c:pt idx="109">
                  <c:v>16611.189530288801</c:v>
                </c:pt>
                <c:pt idx="110">
                  <c:v>16577.22622921085</c:v>
                </c:pt>
                <c:pt idx="111">
                  <c:v>16543.637152188923</c:v>
                </c:pt>
                <c:pt idx="112">
                  <c:v>16510.414877404459</c:v>
                </c:pt>
                <c:pt idx="113">
                  <c:v>16477.552194449585</c:v>
                </c:pt>
                <c:pt idx="114">
                  <c:v>16445.042096585967</c:v>
                </c:pt>
                <c:pt idx="115">
                  <c:v>16412.877773236949</c:v>
                </c:pt>
                <c:pt idx="116">
                  <c:v>16381.052602806129</c:v>
                </c:pt>
                <c:pt idx="117">
                  <c:v>16349.560145998374</c:v>
                </c:pt>
                <c:pt idx="118">
                  <c:v>16318.394139166456</c:v>
                </c:pt>
                <c:pt idx="119">
                  <c:v>16287.548488150351</c:v>
                </c:pt>
                <c:pt idx="120">
                  <c:v>16257.017262300011</c:v>
                </c:pt>
                <c:pt idx="121">
                  <c:v>16226.794688824564</c:v>
                </c:pt>
                <c:pt idx="122">
                  <c:v>16196.875147220679</c:v>
                </c:pt>
                <c:pt idx="123">
                  <c:v>16167.253164217807</c:v>
                </c:pt>
                <c:pt idx="124">
                  <c:v>16137.923408577684</c:v>
                </c:pt>
                <c:pt idx="125">
                  <c:v>16108.880686469842</c:v>
                </c:pt>
                <c:pt idx="126">
                  <c:v>16080.119936732575</c:v>
                </c:pt>
                <c:pt idx="127">
                  <c:v>16051.636226607487</c:v>
                </c:pt>
                <c:pt idx="128">
                  <c:v>16023.424747386016</c:v>
                </c:pt>
                <c:pt idx="129">
                  <c:v>15995.480810385663</c:v>
                </c:pt>
                <c:pt idx="130">
                  <c:v>15967.799843119457</c:v>
                </c:pt>
                <c:pt idx="131">
                  <c:v>15940.377385459375</c:v>
                </c:pt>
                <c:pt idx="132">
                  <c:v>15913.209086100105</c:v>
                </c:pt>
                <c:pt idx="133">
                  <c:v>15886.290699079633</c:v>
                </c:pt>
                <c:pt idx="134">
                  <c:v>15859.618080555927</c:v>
                </c:pt>
                <c:pt idx="135">
                  <c:v>15833.187185406685</c:v>
                </c:pt>
                <c:pt idx="136">
                  <c:v>15806.994064421859</c:v>
                </c:pt>
                <c:pt idx="137">
                  <c:v>15781.034861158114</c:v>
                </c:pt>
                <c:pt idx="138">
                  <c:v>15755.305809167214</c:v>
                </c:pt>
                <c:pt idx="139">
                  <c:v>15729.803229332436</c:v>
                </c:pt>
                <c:pt idx="140">
                  <c:v>15704.523527097423</c:v>
                </c:pt>
                <c:pt idx="141">
                  <c:v>15679.463190055452</c:v>
                </c:pt>
                <c:pt idx="142">
                  <c:v>15654.618785446044</c:v>
                </c:pt>
                <c:pt idx="143">
                  <c:v>15629.986957824323</c:v>
                </c:pt>
                <c:pt idx="144">
                  <c:v>15605.564426806755</c:v>
                </c:pt>
                <c:pt idx="145">
                  <c:v>15581.347984832712</c:v>
                </c:pt>
                <c:pt idx="146">
                  <c:v>15557.334495194722</c:v>
                </c:pt>
                <c:pt idx="147">
                  <c:v>15533.52088980563</c:v>
                </c:pt>
                <c:pt idx="148">
                  <c:v>15509.90416739136</c:v>
                </c:pt>
                <c:pt idx="149">
                  <c:v>15486.48139155563</c:v>
                </c:pt>
                <c:pt idx="150">
                  <c:v>15463.249688986689</c:v>
                </c:pt>
                <c:pt idx="151">
                  <c:v>15440.206247610506</c:v>
                </c:pt>
                <c:pt idx="152">
                  <c:v>15417.348314942792</c:v>
                </c:pt>
                <c:pt idx="153">
                  <c:v>15394.673196502961</c:v>
                </c:pt>
                <c:pt idx="154">
                  <c:v>15372.17825410841</c:v>
                </c:pt>
                <c:pt idx="155">
                  <c:v>15349.86090442026</c:v>
                </c:pt>
                <c:pt idx="156">
                  <c:v>15327.718617451843</c:v>
                </c:pt>
                <c:pt idx="157">
                  <c:v>15305.748915113509</c:v>
                </c:pt>
                <c:pt idx="158">
                  <c:v>15283.949369847309</c:v>
                </c:pt>
                <c:pt idx="159">
                  <c:v>15262.317603224888</c:v>
                </c:pt>
                <c:pt idx="160">
                  <c:v>15240.851284795441</c:v>
                </c:pt>
                <c:pt idx="161">
                  <c:v>15219.548130644485</c:v>
                </c:pt>
                <c:pt idx="162">
                  <c:v>15198.405902300961</c:v>
                </c:pt>
                <c:pt idx="163">
                  <c:v>15177.422405560967</c:v>
                </c:pt>
                <c:pt idx="164">
                  <c:v>15156.595489296596</c:v>
                </c:pt>
                <c:pt idx="165">
                  <c:v>15135.923044330906</c:v>
                </c:pt>
                <c:pt idx="166">
                  <c:v>15115.403002514038</c:v>
                </c:pt>
                <c:pt idx="167">
                  <c:v>15095.033335526008</c:v>
                </c:pt>
                <c:pt idx="168">
                  <c:v>15074.812053920701</c:v>
                </c:pt>
                <c:pt idx="169">
                  <c:v>15054.737206237856</c:v>
                </c:pt>
                <c:pt idx="170">
                  <c:v>15034.806877951603</c:v>
                </c:pt>
                <c:pt idx="171">
                  <c:v>15015.019190583844</c:v>
                </c:pt>
                <c:pt idx="172">
                  <c:v>14995.372300932184</c:v>
                </c:pt>
                <c:pt idx="173">
                  <c:v>14975.864399984013</c:v>
                </c:pt>
                <c:pt idx="174">
                  <c:v>14956.493712349329</c:v>
                </c:pt>
                <c:pt idx="175">
                  <c:v>14937.258495245595</c:v>
                </c:pt>
                <c:pt idx="176">
                  <c:v>14918.157037776895</c:v>
                </c:pt>
                <c:pt idx="177">
                  <c:v>14899.187660231255</c:v>
                </c:pt>
                <c:pt idx="178">
                  <c:v>14880.348713331856</c:v>
                </c:pt>
                <c:pt idx="179">
                  <c:v>14861.638577360194</c:v>
                </c:pt>
                <c:pt idx="180">
                  <c:v>14843.055661715567</c:v>
                </c:pt>
                <c:pt idx="181">
                  <c:v>14824.598404037766</c:v>
                </c:pt>
                <c:pt idx="182">
                  <c:v>14806.265269662254</c:v>
                </c:pt>
                <c:pt idx="183">
                  <c:v>14788.054750902578</c:v>
                </c:pt>
                <c:pt idx="184">
                  <c:v>14769.965366473887</c:v>
                </c:pt>
                <c:pt idx="185">
                  <c:v>14751.995660955086</c:v>
                </c:pt>
                <c:pt idx="186">
                  <c:v>14734.144204049371</c:v>
                </c:pt>
                <c:pt idx="187">
                  <c:v>14716.409590135328</c:v>
                </c:pt>
                <c:pt idx="188">
                  <c:v>14698.790437680203</c:v>
                </c:pt>
                <c:pt idx="189">
                  <c:v>14681.285388737917</c:v>
                </c:pt>
                <c:pt idx="190">
                  <c:v>14663.893108311575</c:v>
                </c:pt>
                <c:pt idx="191">
                  <c:v>14646.612283979077</c:v>
                </c:pt>
                <c:pt idx="192">
                  <c:v>14629.441625345498</c:v>
                </c:pt>
                <c:pt idx="193">
                  <c:v>14612.379863502458</c:v>
                </c:pt>
                <c:pt idx="194">
                  <c:v>14595.425750698429</c:v>
                </c:pt>
                <c:pt idx="195">
                  <c:v>14578.578059711959</c:v>
                </c:pt>
                <c:pt idx="196">
                  <c:v>14561.835583572276</c:v>
                </c:pt>
                <c:pt idx="197">
                  <c:v>14545.197134993505</c:v>
                </c:pt>
                <c:pt idx="198">
                  <c:v>14528.661546013784</c:v>
                </c:pt>
                <c:pt idx="199">
                  <c:v>14512.227667619474</c:v>
                </c:pt>
                <c:pt idx="200">
                  <c:v>14495.894369276706</c:v>
                </c:pt>
                <c:pt idx="201">
                  <c:v>14479.660538604483</c:v>
                </c:pt>
                <c:pt idx="202">
                  <c:v>14463.525080877822</c:v>
                </c:pt>
                <c:pt idx="203">
                  <c:v>14447.48691889504</c:v>
                </c:pt>
                <c:pt idx="204">
                  <c:v>14431.544992322102</c:v>
                </c:pt>
                <c:pt idx="205">
                  <c:v>14415.698257572483</c:v>
                </c:pt>
                <c:pt idx="206">
                  <c:v>14399.945687389467</c:v>
                </c:pt>
                <c:pt idx="207">
                  <c:v>14384.286270444747</c:v>
                </c:pt>
                <c:pt idx="208">
                  <c:v>14368.719011111651</c:v>
                </c:pt>
                <c:pt idx="209">
                  <c:v>14353.24292916758</c:v>
                </c:pt>
                <c:pt idx="210">
                  <c:v>14337.85705931345</c:v>
                </c:pt>
                <c:pt idx="211">
                  <c:v>14322.560451076366</c:v>
                </c:pt>
                <c:pt idx="212">
                  <c:v>14307.352168436628</c:v>
                </c:pt>
                <c:pt idx="213">
                  <c:v>14292.231289433781</c:v>
                </c:pt>
                <c:pt idx="214">
                  <c:v>14277.196906153578</c:v>
                </c:pt>
                <c:pt idx="215">
                  <c:v>14262.248124111444</c:v>
                </c:pt>
                <c:pt idx="216">
                  <c:v>14247.384062311146</c:v>
                </c:pt>
                <c:pt idx="217">
                  <c:v>14232.603852759581</c:v>
                </c:pt>
                <c:pt idx="218">
                  <c:v>14217.906640282366</c:v>
                </c:pt>
                <c:pt idx="219">
                  <c:v>14203.29158235807</c:v>
                </c:pt>
                <c:pt idx="220">
                  <c:v>14188.757848775946</c:v>
                </c:pt>
                <c:pt idx="221">
                  <c:v>14174.30462135002</c:v>
                </c:pt>
                <c:pt idx="222">
                  <c:v>14159.931093929335</c:v>
                </c:pt>
                <c:pt idx="223">
                  <c:v>14145.63647184195</c:v>
                </c:pt>
                <c:pt idx="224">
                  <c:v>14131.419971984345</c:v>
                </c:pt>
                <c:pt idx="225">
                  <c:v>14117.280822388828</c:v>
                </c:pt>
                <c:pt idx="226">
                  <c:v>14103.218262126669</c:v>
                </c:pt>
                <c:pt idx="227">
                  <c:v>14089.231541039422</c:v>
                </c:pt>
                <c:pt idx="228">
                  <c:v>14075.319919632748</c:v>
                </c:pt>
                <c:pt idx="229">
                  <c:v>14061.482668740675</c:v>
                </c:pt>
                <c:pt idx="230">
                  <c:v>14047.719069449697</c:v>
                </c:pt>
                <c:pt idx="231">
                  <c:v>14034.028412944637</c:v>
                </c:pt>
                <c:pt idx="232">
                  <c:v>14020.41000012774</c:v>
                </c:pt>
                <c:pt idx="233">
                  <c:v>14006.863141596317</c:v>
                </c:pt>
                <c:pt idx="234">
                  <c:v>13993.387157562189</c:v>
                </c:pt>
                <c:pt idx="235">
                  <c:v>13979.981377428398</c:v>
                </c:pt>
                <c:pt idx="236">
                  <c:v>13966.645139797591</c:v>
                </c:pt>
                <c:pt idx="237">
                  <c:v>13953.377792259678</c:v>
                </c:pt>
                <c:pt idx="238">
                  <c:v>13940.178691267036</c:v>
                </c:pt>
                <c:pt idx="239">
                  <c:v>13927.047201931477</c:v>
                </c:pt>
                <c:pt idx="240">
                  <c:v>13913.982697833329</c:v>
                </c:pt>
                <c:pt idx="241">
                  <c:v>13900.984561054967</c:v>
                </c:pt>
                <c:pt idx="242">
                  <c:v>13888.052181794308</c:v>
                </c:pt>
                <c:pt idx="243">
                  <c:v>13875.184958352707</c:v>
                </c:pt>
                <c:pt idx="244">
                  <c:v>13862.382297045551</c:v>
                </c:pt>
                <c:pt idx="245">
                  <c:v>13849.643611954525</c:v>
                </c:pt>
                <c:pt idx="246">
                  <c:v>13836.968324803747</c:v>
                </c:pt>
                <c:pt idx="247">
                  <c:v>13824.355864892714</c:v>
                </c:pt>
                <c:pt idx="248">
                  <c:v>13811.805668950081</c:v>
                </c:pt>
                <c:pt idx="249">
                  <c:v>13799.317181023769</c:v>
                </c:pt>
                <c:pt idx="250">
                  <c:v>13786.889852209017</c:v>
                </c:pt>
                <c:pt idx="251">
                  <c:v>13774.523140770383</c:v>
                </c:pt>
                <c:pt idx="252">
                  <c:v>13762.216511867009</c:v>
                </c:pt>
                <c:pt idx="253">
                  <c:v>13749.969437420368</c:v>
                </c:pt>
                <c:pt idx="254">
                  <c:v>13737.781396157108</c:v>
                </c:pt>
                <c:pt idx="255">
                  <c:v>13725.651873253286</c:v>
                </c:pt>
                <c:pt idx="256">
                  <c:v>13713.58036047779</c:v>
                </c:pt>
                <c:pt idx="257">
                  <c:v>13701.566355938092</c:v>
                </c:pt>
                <c:pt idx="258">
                  <c:v>13689.609363988042</c:v>
                </c:pt>
                <c:pt idx="259">
                  <c:v>13677.708895176649</c:v>
                </c:pt>
                <c:pt idx="260">
                  <c:v>13665.864466118626</c:v>
                </c:pt>
                <c:pt idx="261">
                  <c:v>13654.075599382631</c:v>
                </c:pt>
                <c:pt idx="262">
                  <c:v>13642.341823413968</c:v>
                </c:pt>
                <c:pt idx="263">
                  <c:v>13630.662672434933</c:v>
                </c:pt>
                <c:pt idx="264">
                  <c:v>13619.037686379626</c:v>
                </c:pt>
                <c:pt idx="265">
                  <c:v>13607.46641074121</c:v>
                </c:pt>
                <c:pt idx="266">
                  <c:v>13595.948396541178</c:v>
                </c:pt>
                <c:pt idx="267">
                  <c:v>13584.48320019152</c:v>
                </c:pt>
                <c:pt idx="268">
                  <c:v>13573.070383487269</c:v>
                </c:pt>
                <c:pt idx="269">
                  <c:v>13561.709513450041</c:v>
                </c:pt>
                <c:pt idx="270">
                  <c:v>13550.400162229314</c:v>
                </c:pt>
                <c:pt idx="271">
                  <c:v>13539.141907163896</c:v>
                </c:pt>
                <c:pt idx="272">
                  <c:v>13527.934330467135</c:v>
                </c:pt>
                <c:pt idx="273">
                  <c:v>13516.777019368485</c:v>
                </c:pt>
                <c:pt idx="274">
                  <c:v>13505.669565997086</c:v>
                </c:pt>
                <c:pt idx="275">
                  <c:v>13494.611567160115</c:v>
                </c:pt>
                <c:pt idx="276">
                  <c:v>13483.60262438748</c:v>
                </c:pt>
                <c:pt idx="277">
                  <c:v>13472.642343929969</c:v>
                </c:pt>
                <c:pt idx="278">
                  <c:v>13461.730336517096</c:v>
                </c:pt>
                <c:pt idx="279">
                  <c:v>13450.866217381321</c:v>
                </c:pt>
                <c:pt idx="280">
                  <c:v>13440.04960629344</c:v>
                </c:pt>
                <c:pt idx="281">
                  <c:v>13429.28012717329</c:v>
                </c:pt>
                <c:pt idx="282">
                  <c:v>13418.557408506051</c:v>
                </c:pt>
                <c:pt idx="283">
                  <c:v>13407.881082751788</c:v>
                </c:pt>
                <c:pt idx="284">
                  <c:v>13397.250786733814</c:v>
                </c:pt>
                <c:pt idx="285">
                  <c:v>13386.666161233559</c:v>
                </c:pt>
                <c:pt idx="286">
                  <c:v>13376.126851215027</c:v>
                </c:pt>
                <c:pt idx="287">
                  <c:v>13365.632505550049</c:v>
                </c:pt>
                <c:pt idx="288">
                  <c:v>13355.182777063921</c:v>
                </c:pt>
                <c:pt idx="289">
                  <c:v>13344.777322403155</c:v>
                </c:pt>
                <c:pt idx="290">
                  <c:v>13334.415802129544</c:v>
                </c:pt>
                <c:pt idx="291">
                  <c:v>13324.097880458459</c:v>
                </c:pt>
                <c:pt idx="292">
                  <c:v>13313.823225453496</c:v>
                </c:pt>
                <c:pt idx="293">
                  <c:v>13303.591508595273</c:v>
                </c:pt>
                <c:pt idx="294">
                  <c:v>13293.402405230328</c:v>
                </c:pt>
                <c:pt idx="295">
                  <c:v>13283.255594086833</c:v>
                </c:pt>
                <c:pt idx="296">
                  <c:v>13273.150757399388</c:v>
                </c:pt>
                <c:pt idx="297">
                  <c:v>13263.087580958381</c:v>
                </c:pt>
                <c:pt idx="298">
                  <c:v>13253.065753845498</c:v>
                </c:pt>
                <c:pt idx="299">
                  <c:v>13243.084968505427</c:v>
                </c:pt>
                <c:pt idx="300">
                  <c:v>13233.144920748658</c:v>
                </c:pt>
                <c:pt idx="301">
                  <c:v>13223.245309603401</c:v>
                </c:pt>
                <c:pt idx="302">
                  <c:v>13213.385837261565</c:v>
                </c:pt>
                <c:pt idx="303">
                  <c:v>13203.566209171899</c:v>
                </c:pt>
                <c:pt idx="304">
                  <c:v>13193.786133909598</c:v>
                </c:pt>
                <c:pt idx="305">
                  <c:v>13184.045323015191</c:v>
                </c:pt>
                <c:pt idx="306">
                  <c:v>13174.343491140753</c:v>
                </c:pt>
                <c:pt idx="307">
                  <c:v>13164.680356035009</c:v>
                </c:pt>
                <c:pt idx="308">
                  <c:v>13155.055638146587</c:v>
                </c:pt>
                <c:pt idx="309">
                  <c:v>13145.469061126933</c:v>
                </c:pt>
                <c:pt idx="310">
                  <c:v>13135.92035127338</c:v>
                </c:pt>
                <c:pt idx="311">
                  <c:v>13126.40923783835</c:v>
                </c:pt>
                <c:pt idx="312">
                  <c:v>13116.935452875681</c:v>
                </c:pt>
                <c:pt idx="313">
                  <c:v>13107.498731170781</c:v>
                </c:pt>
                <c:pt idx="314">
                  <c:v>13098.098810167983</c:v>
                </c:pt>
                <c:pt idx="315">
                  <c:v>13088.735430097207</c:v>
                </c:pt>
                <c:pt idx="316">
                  <c:v>13079.408333814703</c:v>
                </c:pt>
                <c:pt idx="317">
                  <c:v>13070.117266745307</c:v>
                </c:pt>
                <c:pt idx="318">
                  <c:v>13060.861976962537</c:v>
                </c:pt>
                <c:pt idx="319">
                  <c:v>13051.642215009779</c:v>
                </c:pt>
                <c:pt idx="320">
                  <c:v>13042.457734007388</c:v>
                </c:pt>
                <c:pt idx="321">
                  <c:v>13033.308289494365</c:v>
                </c:pt>
                <c:pt idx="322">
                  <c:v>13024.193639546633</c:v>
                </c:pt>
                <c:pt idx="323">
                  <c:v>13015.113544566557</c:v>
                </c:pt>
                <c:pt idx="324">
                  <c:v>13006.067767343484</c:v>
                </c:pt>
                <c:pt idx="325">
                  <c:v>12997.056073128246</c:v>
                </c:pt>
                <c:pt idx="326">
                  <c:v>12988.078229325823</c:v>
                </c:pt>
                <c:pt idx="327">
                  <c:v>12979.134005770087</c:v>
                </c:pt>
                <c:pt idx="328">
                  <c:v>12970.223174508661</c:v>
                </c:pt>
                <c:pt idx="329">
                  <c:v>12961.345509799197</c:v>
                </c:pt>
                <c:pt idx="330">
                  <c:v>12952.500788150355</c:v>
                </c:pt>
                <c:pt idx="331">
                  <c:v>12943.688788184896</c:v>
                </c:pt>
                <c:pt idx="332">
                  <c:v>12934.909290785901</c:v>
                </c:pt>
                <c:pt idx="333">
                  <c:v>12926.162078755908</c:v>
                </c:pt>
                <c:pt idx="334">
                  <c:v>12917.446937303059</c:v>
                </c:pt>
                <c:pt idx="335">
                  <c:v>12908.763653350063</c:v>
                </c:pt>
                <c:pt idx="336">
                  <c:v>12900.112016138621</c:v>
                </c:pt>
                <c:pt idx="337">
                  <c:v>12891.491816785187</c:v>
                </c:pt>
                <c:pt idx="338">
                  <c:v>12882.902848466299</c:v>
                </c:pt>
                <c:pt idx="339">
                  <c:v>12874.344906242564</c:v>
                </c:pt>
                <c:pt idx="340">
                  <c:v>12865.817787217908</c:v>
                </c:pt>
                <c:pt idx="341">
                  <c:v>12857.321290334687</c:v>
                </c:pt>
                <c:pt idx="342">
                  <c:v>12848.855216464959</c:v>
                </c:pt>
                <c:pt idx="343">
                  <c:v>12840.419368418865</c:v>
                </c:pt>
                <c:pt idx="344">
                  <c:v>12832.01355064474</c:v>
                </c:pt>
                <c:pt idx="345">
                  <c:v>12823.637569692917</c:v>
                </c:pt>
                <c:pt idx="346">
                  <c:v>12815.291233688593</c:v>
                </c:pt>
                <c:pt idx="347">
                  <c:v>12806.974352694117</c:v>
                </c:pt>
                <c:pt idx="348">
                  <c:v>12798.686738418415</c:v>
                </c:pt>
                <c:pt idx="349">
                  <c:v>12790.428204408847</c:v>
                </c:pt>
                <c:pt idx="350">
                  <c:v>12782.198565849103</c:v>
                </c:pt>
                <c:pt idx="351">
                  <c:v>12773.997639608569</c:v>
                </c:pt>
                <c:pt idx="352">
                  <c:v>12765.825244396925</c:v>
                </c:pt>
                <c:pt idx="353">
                  <c:v>12757.681200321764</c:v>
                </c:pt>
                <c:pt idx="354">
                  <c:v>12749.565329377539</c:v>
                </c:pt>
                <c:pt idx="355">
                  <c:v>12741.477454981767</c:v>
                </c:pt>
                <c:pt idx="356">
                  <c:v>12733.417402287945</c:v>
                </c:pt>
                <c:pt idx="357">
                  <c:v>12725.384997948073</c:v>
                </c:pt>
                <c:pt idx="358">
                  <c:v>12717.380070191808</c:v>
                </c:pt>
                <c:pt idx="359">
                  <c:v>12709.402448823676</c:v>
                </c:pt>
                <c:pt idx="360">
                  <c:v>12701.451965150423</c:v>
                </c:pt>
                <c:pt idx="361">
                  <c:v>12693.528451905586</c:v>
                </c:pt>
                <c:pt idx="362">
                  <c:v>12685.63174352143</c:v>
                </c:pt>
                <c:pt idx="363">
                  <c:v>12677.761675648391</c:v>
                </c:pt>
                <c:pt idx="364">
                  <c:v>12669.918085588142</c:v>
                </c:pt>
                <c:pt idx="365">
                  <c:v>12662.100811946206</c:v>
                </c:pt>
                <c:pt idx="366">
                  <c:v>12654.309694835916</c:v>
                </c:pt>
                <c:pt idx="367">
                  <c:v>12646.544575782493</c:v>
                </c:pt>
                <c:pt idx="368">
                  <c:v>12638.805297599174</c:v>
                </c:pt>
                <c:pt idx="369">
                  <c:v>12631.091704544611</c:v>
                </c:pt>
                <c:pt idx="370">
                  <c:v>12623.403642269783</c:v>
                </c:pt>
                <c:pt idx="371">
                  <c:v>12615.740957629867</c:v>
                </c:pt>
                <c:pt idx="372">
                  <c:v>12608.103499057703</c:v>
                </c:pt>
                <c:pt idx="373">
                  <c:v>12600.491115933284</c:v>
                </c:pt>
                <c:pt idx="374">
                  <c:v>12592.903659338132</c:v>
                </c:pt>
                <c:pt idx="375">
                  <c:v>12585.340981311165</c:v>
                </c:pt>
                <c:pt idx="376">
                  <c:v>12577.802935278043</c:v>
                </c:pt>
                <c:pt idx="377">
                  <c:v>12570.289376009256</c:v>
                </c:pt>
                <c:pt idx="378">
                  <c:v>12562.800159350038</c:v>
                </c:pt>
                <c:pt idx="379">
                  <c:v>12555.335142518394</c:v>
                </c:pt>
                <c:pt idx="380">
                  <c:v>12547.894183794968</c:v>
                </c:pt>
                <c:pt idx="381">
                  <c:v>12540.477142763324</c:v>
                </c:pt>
                <c:pt idx="382">
                  <c:v>12533.08388024848</c:v>
                </c:pt>
                <c:pt idx="383">
                  <c:v>12525.714258044027</c:v>
                </c:pt>
                <c:pt idx="384">
                  <c:v>12518.368139279075</c:v>
                </c:pt>
                <c:pt idx="385">
                  <c:v>12511.045388215221</c:v>
                </c:pt>
                <c:pt idx="386">
                  <c:v>12503.745870132931</c:v>
                </c:pt>
                <c:pt idx="387">
                  <c:v>12496.469451594166</c:v>
                </c:pt>
                <c:pt idx="388">
                  <c:v>12489.216000087559</c:v>
                </c:pt>
                <c:pt idx="389">
                  <c:v>12481.985384379514</c:v>
                </c:pt>
                <c:pt idx="390">
                  <c:v>12474.777474187315</c:v>
                </c:pt>
                <c:pt idx="391">
                  <c:v>12467.592140399851</c:v>
                </c:pt>
                <c:pt idx="392">
                  <c:v>12460.429254899733</c:v>
                </c:pt>
                <c:pt idx="393">
                  <c:v>12453.288690600544</c:v>
                </c:pt>
                <c:pt idx="394">
                  <c:v>12446.170321555808</c:v>
                </c:pt>
                <c:pt idx="395">
                  <c:v>12439.074022768065</c:v>
                </c:pt>
                <c:pt idx="396">
                  <c:v>12431.99967031274</c:v>
                </c:pt>
                <c:pt idx="397">
                  <c:v>12424.947141141631</c:v>
                </c:pt>
                <c:pt idx="398">
                  <c:v>12417.916313433088</c:v>
                </c:pt>
                <c:pt idx="399">
                  <c:v>12410.907066099346</c:v>
                </c:pt>
                <c:pt idx="400">
                  <c:v>12403.919279191643</c:v>
                </c:pt>
                <c:pt idx="401">
                  <c:v>12396.952833675779</c:v>
                </c:pt>
                <c:pt idx="402">
                  <c:v>12390.007611484267</c:v>
                </c:pt>
                <c:pt idx="403">
                  <c:v>12383.083495472558</c:v>
                </c:pt>
                <c:pt idx="404">
                  <c:v>12376.180369433947</c:v>
                </c:pt>
                <c:pt idx="405">
                  <c:v>12369.298118117265</c:v>
                </c:pt>
                <c:pt idx="406">
                  <c:v>12362.436627152376</c:v>
                </c:pt>
                <c:pt idx="407">
                  <c:v>12355.595783117227</c:v>
                </c:pt>
                <c:pt idx="408">
                  <c:v>12348.77547333017</c:v>
                </c:pt>
                <c:pt idx="409">
                  <c:v>12341.975586299784</c:v>
                </c:pt>
                <c:pt idx="410">
                  <c:v>12335.196011159569</c:v>
                </c:pt>
                <c:pt idx="411">
                  <c:v>12328.436637959443</c:v>
                </c:pt>
                <c:pt idx="412">
                  <c:v>12321.697357654572</c:v>
                </c:pt>
                <c:pt idx="413">
                  <c:v>12314.978062022477</c:v>
                </c:pt>
                <c:pt idx="414">
                  <c:v>12308.278643807396</c:v>
                </c:pt>
                <c:pt idx="415">
                  <c:v>12301.598996272311</c:v>
                </c:pt>
                <c:pt idx="416">
                  <c:v>12294.939013876952</c:v>
                </c:pt>
                <c:pt idx="417">
                  <c:v>12288.298591691069</c:v>
                </c:pt>
                <c:pt idx="418">
                  <c:v>12281.677625556476</c:v>
                </c:pt>
                <c:pt idx="419">
                  <c:v>12275.076012287289</c:v>
                </c:pt>
                <c:pt idx="420">
                  <c:v>12268.493649389595</c:v>
                </c:pt>
                <c:pt idx="421">
                  <c:v>12261.930435094982</c:v>
                </c:pt>
                <c:pt idx="422">
                  <c:v>12255.386268521659</c:v>
                </c:pt>
                <c:pt idx="423">
                  <c:v>12248.86104948353</c:v>
                </c:pt>
                <c:pt idx="424">
                  <c:v>12242.354678598233</c:v>
                </c:pt>
                <c:pt idx="425">
                  <c:v>12235.867057268508</c:v>
                </c:pt>
                <c:pt idx="426">
                  <c:v>12229.398087565787</c:v>
                </c:pt>
                <c:pt idx="427">
                  <c:v>12222.947672282346</c:v>
                </c:pt>
                <c:pt idx="428">
                  <c:v>12216.51571504958</c:v>
                </c:pt>
                <c:pt idx="429">
                  <c:v>12210.102120154537</c:v>
                </c:pt>
                <c:pt idx="430">
                  <c:v>12203.706792671233</c:v>
                </c:pt>
                <c:pt idx="431">
                  <c:v>12197.329638204537</c:v>
                </c:pt>
                <c:pt idx="432">
                  <c:v>12190.970563285984</c:v>
                </c:pt>
                <c:pt idx="433">
                  <c:v>12184.629474993795</c:v>
                </c:pt>
                <c:pt idx="434">
                  <c:v>12178.306281202473</c:v>
                </c:pt>
                <c:pt idx="435">
                  <c:v>12172.000890311785</c:v>
                </c:pt>
                <c:pt idx="436">
                  <c:v>12165.713211660273</c:v>
                </c:pt>
                <c:pt idx="437">
                  <c:v>12159.443154885434</c:v>
                </c:pt>
                <c:pt idx="438">
                  <c:v>12153.190630716272</c:v>
                </c:pt>
                <c:pt idx="439">
                  <c:v>12146.955550115556</c:v>
                </c:pt>
                <c:pt idx="440">
                  <c:v>12140.737825104035</c:v>
                </c:pt>
                <c:pt idx="441">
                  <c:v>12134.537367959507</c:v>
                </c:pt>
                <c:pt idx="442">
                  <c:v>12128.354091932997</c:v>
                </c:pt>
                <c:pt idx="443">
                  <c:v>12122.187910631299</c:v>
                </c:pt>
                <c:pt idx="444">
                  <c:v>12116.038738542236</c:v>
                </c:pt>
                <c:pt idx="445">
                  <c:v>12109.906490549445</c:v>
                </c:pt>
                <c:pt idx="446">
                  <c:v>12103.791082307696</c:v>
                </c:pt>
                <c:pt idx="447">
                  <c:v>12097.692429961637</c:v>
                </c:pt>
                <c:pt idx="448">
                  <c:v>12091.610450369306</c:v>
                </c:pt>
                <c:pt idx="449">
                  <c:v>12085.545060981065</c:v>
                </c:pt>
                <c:pt idx="450">
                  <c:v>12079.496179635637</c:v>
                </c:pt>
                <c:pt idx="451">
                  <c:v>12073.463725079782</c:v>
                </c:pt>
                <c:pt idx="452">
                  <c:v>12067.447616382502</c:v>
                </c:pt>
                <c:pt idx="453">
                  <c:v>12061.447773343883</c:v>
                </c:pt>
                <c:pt idx="454">
                  <c:v>12055.464116193354</c:v>
                </c:pt>
                <c:pt idx="455">
                  <c:v>12049.496565932408</c:v>
                </c:pt>
                <c:pt idx="456">
                  <c:v>12043.545043822378</c:v>
                </c:pt>
                <c:pt idx="457">
                  <c:v>12037.609471993521</c:v>
                </c:pt>
                <c:pt idx="458">
                  <c:v>12031.689772904851</c:v>
                </c:pt>
                <c:pt idx="459">
                  <c:v>12025.785869715735</c:v>
                </c:pt>
                <c:pt idx="460">
                  <c:v>12019.897685969248</c:v>
                </c:pt>
                <c:pt idx="461">
                  <c:v>12014.02514577657</c:v>
                </c:pt>
                <c:pt idx="462">
                  <c:v>12008.168173967861</c:v>
                </c:pt>
                <c:pt idx="463">
                  <c:v>12002.326695634052</c:v>
                </c:pt>
                <c:pt idx="464">
                  <c:v>11996.500636531971</c:v>
                </c:pt>
                <c:pt idx="465">
                  <c:v>11990.689922918566</c:v>
                </c:pt>
                <c:pt idx="466">
                  <c:v>11984.894481559284</c:v>
                </c:pt>
                <c:pt idx="467">
                  <c:v>11979.114239642397</c:v>
                </c:pt>
                <c:pt idx="468">
                  <c:v>11973.349124995992</c:v>
                </c:pt>
                <c:pt idx="469">
                  <c:v>11967.599065897986</c:v>
                </c:pt>
                <c:pt idx="470">
                  <c:v>11961.86399095878</c:v>
                </c:pt>
                <c:pt idx="471">
                  <c:v>11956.143829548731</c:v>
                </c:pt>
                <c:pt idx="472">
                  <c:v>11950.438511376269</c:v>
                </c:pt>
                <c:pt idx="473">
                  <c:v>11944.747966567986</c:v>
                </c:pt>
                <c:pt idx="474">
                  <c:v>11939.07212583255</c:v>
                </c:pt>
                <c:pt idx="475">
                  <c:v>11933.410920322873</c:v>
                </c:pt>
                <c:pt idx="476">
                  <c:v>11927.764281632379</c:v>
                </c:pt>
                <c:pt idx="477">
                  <c:v>11922.132141892798</c:v>
                </c:pt>
                <c:pt idx="478">
                  <c:v>11916.514433508739</c:v>
                </c:pt>
                <c:pt idx="479">
                  <c:v>11910.911089563742</c:v>
                </c:pt>
              </c:numCache>
            </c:numRef>
          </c:yVal>
          <c:smooth val="0"/>
        </c:ser>
        <c:ser>
          <c:idx val="2"/>
          <c:order val="2"/>
          <c:tx>
            <c:v>Final Forecast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'DCA Forecast'!$A$15:$A$494</c:f>
              <c:numCache>
                <c:formatCode>General</c:formatCode>
                <c:ptCount val="4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</c:numCache>
            </c:numRef>
          </c:xVal>
          <c:yVal>
            <c:numRef>
              <c:f>'DCA Forecast'!$I$15:$I$494</c:f>
              <c:numCache>
                <c:formatCode>_(* #,##0_);_(* \(#,##0\);_(* "-"??_);_(@_)</c:formatCode>
                <c:ptCount val="480"/>
                <c:pt idx="0">
                  <c:v>56234.87133667343</c:v>
                </c:pt>
                <c:pt idx="1">
                  <c:v>43274.296833086075</c:v>
                </c:pt>
                <c:pt idx="2">
                  <c:v>38670.349736290053</c:v>
                </c:pt>
                <c:pt idx="3">
                  <c:v>35903.962157532631</c:v>
                </c:pt>
                <c:pt idx="4">
                  <c:v>33961.532610981492</c:v>
                </c:pt>
                <c:pt idx="5">
                  <c:v>32482.495156987861</c:v>
                </c:pt>
                <c:pt idx="6">
                  <c:v>31298.140814391139</c:v>
                </c:pt>
                <c:pt idx="7">
                  <c:v>30316.488968046266</c:v>
                </c:pt>
                <c:pt idx="8">
                  <c:v>29482.133235378889</c:v>
                </c:pt>
                <c:pt idx="9">
                  <c:v>28759.25071358704</c:v>
                </c:pt>
                <c:pt idx="10">
                  <c:v>28123.418002049497</c:v>
                </c:pt>
                <c:pt idx="11">
                  <c:v>27561.132701055754</c:v>
                </c:pt>
                <c:pt idx="12">
                  <c:v>27051.294809593262</c:v>
                </c:pt>
                <c:pt idx="13">
                  <c:v>26588.929316368358</c:v>
                </c:pt>
                <c:pt idx="14">
                  <c:v>26166.564956788261</c:v>
                </c:pt>
                <c:pt idx="15">
                  <c:v>25778.324072025927</c:v>
                </c:pt>
                <c:pt idx="16">
                  <c:v>25419.504482026645</c:v>
                </c:pt>
                <c:pt idx="17">
                  <c:v>25086.289218488837</c:v>
                </c:pt>
                <c:pt idx="18">
                  <c:v>24775.540075150406</c:v>
                </c:pt>
                <c:pt idx="19">
                  <c:v>24484.647629882289</c:v>
                </c:pt>
                <c:pt idx="20">
                  <c:v>24211.420238714698</c:v>
                </c:pt>
                <c:pt idx="21">
                  <c:v>23954.000501267175</c:v>
                </c:pt>
                <c:pt idx="22">
                  <c:v>23710.801459838814</c:v>
                </c:pt>
                <c:pt idx="23">
                  <c:v>23480.457215726874</c:v>
                </c:pt>
                <c:pt idx="24">
                  <c:v>23261.784240509925</c:v>
                </c:pt>
                <c:pt idx="25">
                  <c:v>23053.750731481236</c:v>
                </c:pt>
                <c:pt idx="26">
                  <c:v>22855.452094083659</c:v>
                </c:pt>
                <c:pt idx="27">
                  <c:v>22664.196399758075</c:v>
                </c:pt>
                <c:pt idx="28">
                  <c:v>22476.112866261628</c:v>
                </c:pt>
                <c:pt idx="29">
                  <c:v>22289.59018296903</c:v>
                </c:pt>
                <c:pt idx="30">
                  <c:v>22104.615396841269</c:v>
                </c:pt>
                <c:pt idx="31">
                  <c:v>21921.175662332385</c:v>
                </c:pt>
                <c:pt idx="32">
                  <c:v>21739.25824049881</c:v>
                </c:pt>
                <c:pt idx="33">
                  <c:v>21558.85049811321</c:v>
                </c:pt>
                <c:pt idx="34">
                  <c:v>21379.939906787109</c:v>
                </c:pt>
                <c:pt idx="35">
                  <c:v>21202.514042102193</c:v>
                </c:pt>
                <c:pt idx="36">
                  <c:v>21026.560582746599</c:v>
                </c:pt>
                <c:pt idx="37">
                  <c:v>20852.067309659531</c:v>
                </c:pt>
                <c:pt idx="38">
                  <c:v>20679.022105182092</c:v>
                </c:pt>
                <c:pt idx="39">
                  <c:v>20507.412952217241</c:v>
                </c:pt>
                <c:pt idx="40">
                  <c:v>20337.227933393093</c:v>
                </c:pt>
                <c:pt idx="41">
                  <c:v>20168.45523023741</c:v>
                </c:pt>
                <c:pt idx="42">
                  <c:v>20001.083122355434</c:v>
                </c:pt>
                <c:pt idx="43">
                  <c:v>19835.099986617664</c:v>
                </c:pt>
                <c:pt idx="44">
                  <c:v>19670.494296350145</c:v>
                </c:pt>
                <c:pt idx="45">
                  <c:v>19507.254620535947</c:v>
                </c:pt>
                <c:pt idx="46">
                  <c:v>19345.369623021244</c:v>
                </c:pt>
                <c:pt idx="47">
                  <c:v>19184.828061727163</c:v>
                </c:pt>
                <c:pt idx="48">
                  <c:v>19025.618787869153</c:v>
                </c:pt>
                <c:pt idx="49">
                  <c:v>18867.730745184614</c:v>
                </c:pt>
                <c:pt idx="50">
                  <c:v>18711.152969161816</c:v>
                </c:pt>
                <c:pt idx="51">
                  <c:v>18555.874586281236</c:v>
                </c:pt>
                <c:pt idx="52">
                  <c:v>18401.884813260243</c:v>
                </c:pt>
                <c:pt idx="53">
                  <c:v>18249.172956301925</c:v>
                </c:pt>
                <c:pt idx="54">
                  <c:v>18097.728410354714</c:v>
                </c:pt>
                <c:pt idx="55">
                  <c:v>17947.540658376165</c:v>
                </c:pt>
                <c:pt idx="56">
                  <c:v>17798.599270600465</c:v>
                </c:pt>
                <c:pt idx="57">
                  <c:v>17650.893903815922</c:v>
                </c:pt>
                <c:pt idx="58">
                  <c:v>17504.414300645756</c:v>
                </c:pt>
                <c:pt idx="59">
                  <c:v>17359.150288836805</c:v>
                </c:pt>
                <c:pt idx="60">
                  <c:v>17215.091780551938</c:v>
                </c:pt>
                <c:pt idx="61">
                  <c:v>17072.22877167039</c:v>
                </c:pt>
                <c:pt idx="62">
                  <c:v>16930.551341092221</c:v>
                </c:pt>
                <c:pt idx="63">
                  <c:v>16790.049650049852</c:v>
                </c:pt>
                <c:pt idx="64">
                  <c:v>16650.713941425402</c:v>
                </c:pt>
                <c:pt idx="65">
                  <c:v>16512.534539071778</c:v>
                </c:pt>
                <c:pt idx="66">
                  <c:v>16375.501847141641</c:v>
                </c:pt>
                <c:pt idx="67">
                  <c:v>16239.606349420525</c:v>
                </c:pt>
                <c:pt idx="68">
                  <c:v>16104.838608667025</c:v>
                </c:pt>
                <c:pt idx="69">
                  <c:v>15971.189265955465</c:v>
                </c:pt>
                <c:pt idx="70">
                  <c:v>15838.649040028125</c:v>
                </c:pt>
                <c:pt idx="71">
                  <c:v>15707.20872664954</c:v>
                </c:pt>
                <c:pt idx="72">
                  <c:v>15576.859197966824</c:v>
                </c:pt>
                <c:pt idx="73">
                  <c:v>15447.591401877455</c:v>
                </c:pt>
                <c:pt idx="74">
                  <c:v>15319.396361398953</c:v>
                </c:pt>
                <c:pt idx="75">
                  <c:v>15192.265174046632</c:v>
                </c:pt>
                <c:pt idx="76">
                  <c:v>15066.189011214685</c:v>
                </c:pt>
                <c:pt idx="77">
                  <c:v>14941.159117563288</c:v>
                </c:pt>
                <c:pt idx="78">
                  <c:v>14817.166810410687</c:v>
                </c:pt>
                <c:pt idx="79">
                  <c:v>14694.203479130065</c:v>
                </c:pt>
                <c:pt idx="80">
                  <c:v>14572.260584551997</c:v>
                </c:pt>
                <c:pt idx="81">
                  <c:v>14451.329658370674</c:v>
                </c:pt>
                <c:pt idx="82">
                  <c:v>14331.402302556731</c:v>
                </c:pt>
                <c:pt idx="83">
                  <c:v>14212.470188773228</c:v>
                </c:pt>
                <c:pt idx="84">
                  <c:v>14094.525057798039</c:v>
                </c:pt>
                <c:pt idx="85">
                  <c:v>13977.558718949163</c:v>
                </c:pt>
                <c:pt idx="86">
                  <c:v>13861.56304951771</c:v>
                </c:pt>
                <c:pt idx="87">
                  <c:v>13746.529994202137</c:v>
                </c:pt>
                <c:pt idx="88">
                  <c:v>13632.45156454933</c:v>
                </c:pt>
                <c:pt idx="89">
                  <c:v>13519.319838400466</c:v>
                </c:pt>
                <c:pt idx="90">
                  <c:v>13407.126959339994</c:v>
                </c:pt>
                <c:pt idx="91">
                  <c:v>13295.865136151035</c:v>
                </c:pt>
                <c:pt idx="92">
                  <c:v>13185.526642273082</c:v>
                </c:pt>
                <c:pt idx="93">
                  <c:v>13076.103815266555</c:v>
                </c:pt>
                <c:pt idx="94">
                  <c:v>12967.589056280032</c:v>
                </c:pt>
                <c:pt idx="95">
                  <c:v>12859.974829522693</c:v>
                </c:pt>
                <c:pt idx="96">
                  <c:v>12753.253661741119</c:v>
                </c:pt>
                <c:pt idx="97">
                  <c:v>12647.418141700024</c:v>
                </c:pt>
                <c:pt idx="98">
                  <c:v>12542.460919668401</c:v>
                </c:pt>
                <c:pt idx="99">
                  <c:v>12438.374706907738</c:v>
                </c:pt>
                <c:pt idx="100">
                  <c:v>12335.152275167078</c:v>
                </c:pt>
                <c:pt idx="101">
                  <c:v>12232.786456180584</c:v>
                </c:pt>
                <c:pt idx="102">
                  <c:v>12131.270141169452</c:v>
                </c:pt>
                <c:pt idx="103">
                  <c:v>12030.596280349233</c:v>
                </c:pt>
                <c:pt idx="104">
                  <c:v>11930.757882438806</c:v>
                </c:pt>
                <c:pt idx="105">
                  <c:v>11831.748014175997</c:v>
                </c:pt>
                <c:pt idx="106">
                  <c:v>11733.559799835906</c:v>
                </c:pt>
                <c:pt idx="107">
                  <c:v>11636.186420752754</c:v>
                </c:pt>
                <c:pt idx="108">
                  <c:v>11539.621114847336</c:v>
                </c:pt>
                <c:pt idx="109">
                  <c:v>11443.857176156969</c:v>
                </c:pt>
                <c:pt idx="110">
                  <c:v>11348.887954369593</c:v>
                </c:pt>
                <c:pt idx="111">
                  <c:v>11254.706854362026</c:v>
                </c:pt>
                <c:pt idx="112">
                  <c:v>11161.307335742564</c:v>
                </c:pt>
                <c:pt idx="113">
                  <c:v>11068.682912395685</c:v>
                </c:pt>
                <c:pt idx="114">
                  <c:v>10976.827152032536</c:v>
                </c:pt>
                <c:pt idx="115">
                  <c:v>10885.733675744144</c:v>
                </c:pt>
                <c:pt idx="116">
                  <c:v>10795.396157558142</c:v>
                </c:pt>
                <c:pt idx="117">
                  <c:v>10705.808323999025</c:v>
                </c:pt>
                <c:pt idx="118">
                  <c:v>10616.96395365402</c:v>
                </c:pt>
                <c:pt idx="119">
                  <c:v>10528.856876738953</c:v>
                </c:pt>
                <c:pt idx="120">
                  <c:v>10441.480974671791</c:v>
                </c:pt>
                <c:pt idx="121">
                  <c:v>10354.830179646193</c:v>
                </c:pt>
                <c:pt idx="122">
                  <c:v>10268.898474211284</c:v>
                </c:pt>
                <c:pt idx="123">
                  <c:v>10183.67989085268</c:v>
                </c:pt>
                <c:pt idx="124">
                  <c:v>10099.168511579108</c:v>
                </c:pt>
                <c:pt idx="125">
                  <c:v>10015.358467510909</c:v>
                </c:pt>
                <c:pt idx="126">
                  <c:v>9932.2439384722711</c:v>
                </c:pt>
                <c:pt idx="127">
                  <c:v>9849.8191525874026</c:v>
                </c:pt>
                <c:pt idx="128">
                  <c:v>9768.0783858802442</c:v>
                </c:pt>
                <c:pt idx="129">
                  <c:v>9687.0159618752114</c:v>
                </c:pt>
                <c:pt idx="130">
                  <c:v>9606.6262512050034</c:v>
                </c:pt>
                <c:pt idx="131">
                  <c:v>9526.9036712186062</c:v>
                </c:pt>
                <c:pt idx="132">
                  <c:v>9447.8426855936777</c:v>
                </c:pt>
                <c:pt idx="133">
                  <c:v>9369.4378039520252</c:v>
                </c:pt>
                <c:pt idx="134">
                  <c:v>9291.6835814786245</c:v>
                </c:pt>
                <c:pt idx="135">
                  <c:v>9214.5746185437511</c:v>
                </c:pt>
                <c:pt idx="136">
                  <c:v>9138.1055603271834</c:v>
                </c:pt>
                <c:pt idx="137">
                  <c:v>9062.2710964469843</c:v>
                </c:pt>
                <c:pt idx="138">
                  <c:v>8987.065960590553</c:v>
                </c:pt>
                <c:pt idx="139">
                  <c:v>8912.484930148381</c:v>
                </c:pt>
                <c:pt idx="140">
                  <c:v>8838.5228258525931</c:v>
                </c:pt>
                <c:pt idx="141">
                  <c:v>8765.1745114163023</c:v>
                </c:pt>
                <c:pt idx="142">
                  <c:v>8692.4348931769218</c:v>
                </c:pt>
                <c:pt idx="143">
                  <c:v>8620.2989197427924</c:v>
                </c:pt>
                <c:pt idx="144">
                  <c:v>8548.7615816425114</c:v>
                </c:pt>
                <c:pt idx="145">
                  <c:v>8477.8179109763441</c:v>
                </c:pt>
                <c:pt idx="146">
                  <c:v>8407.4629810721835</c:v>
                </c:pt>
                <c:pt idx="147">
                  <c:v>8337.6919061427816</c:v>
                </c:pt>
                <c:pt idx="148">
                  <c:v>8268.4998409464915</c:v>
                </c:pt>
                <c:pt idx="149">
                  <c:v>8199.8819804511277</c:v>
                </c:pt>
                <c:pt idx="150">
                  <c:v>8131.8335594994933</c:v>
                </c:pt>
                <c:pt idx="151">
                  <c:v>8064.3498524798852</c:v>
                </c:pt>
                <c:pt idx="152">
                  <c:v>7997.4261729963928</c:v>
                </c:pt>
                <c:pt idx="153">
                  <c:v>7931.0578735445915</c:v>
                </c:pt>
                <c:pt idx="154">
                  <c:v>7865.2403451878654</c:v>
                </c:pt>
                <c:pt idx="155">
                  <c:v>7799.9690172382952</c:v>
                </c:pt>
                <c:pt idx="156">
                  <c:v>7735.2393569383739</c:v>
                </c:pt>
                <c:pt idx="157">
                  <c:v>7671.046869146875</c:v>
                </c:pt>
                <c:pt idx="158">
                  <c:v>7607.3870960263885</c:v>
                </c:pt>
                <c:pt idx="159">
                  <c:v>7544.2556167336506</c:v>
                </c:pt>
                <c:pt idx="160">
                  <c:v>7481.6480471128916</c:v>
                </c:pt>
                <c:pt idx="161">
                  <c:v>7419.560039390939</c:v>
                </c:pt>
                <c:pt idx="162">
                  <c:v>7357.9872818757613</c:v>
                </c:pt>
                <c:pt idx="163">
                  <c:v>7296.925498656552</c:v>
                </c:pt>
                <c:pt idx="164">
                  <c:v>7236.3704493073546</c:v>
                </c:pt>
                <c:pt idx="165">
                  <c:v>7176.3179285918277</c:v>
                </c:pt>
                <c:pt idx="166">
                  <c:v>7116.7637661720546</c:v>
                </c:pt>
                <c:pt idx="167">
                  <c:v>7057.7038263182894</c:v>
                </c:pt>
                <c:pt idx="168">
                  <c:v>6999.134007622235</c:v>
                </c:pt>
                <c:pt idx="169">
                  <c:v>6941.050242711668</c:v>
                </c:pt>
                <c:pt idx="170">
                  <c:v>6883.4484979685931</c:v>
                </c:pt>
                <c:pt idx="171">
                  <c:v>6826.3247732485406</c:v>
                </c:pt>
                <c:pt idx="172">
                  <c:v>6769.6751016033922</c:v>
                </c:pt>
                <c:pt idx="173">
                  <c:v>6713.4955490052462</c:v>
                </c:pt>
                <c:pt idx="174">
                  <c:v>6657.7822140739154</c:v>
                </c:pt>
                <c:pt idx="175">
                  <c:v>6602.5312278051515</c:v>
                </c:pt>
                <c:pt idx="176">
                  <c:v>6547.7387533029205</c:v>
                </c:pt>
                <c:pt idx="177">
                  <c:v>6493.4009855121913</c:v>
                </c:pt>
                <c:pt idx="178">
                  <c:v>6439.5141509549476</c:v>
                </c:pt>
                <c:pt idx="179">
                  <c:v>6386.0745074683791</c:v>
                </c:pt>
                <c:pt idx="180">
                  <c:v>6333.0783439446304</c:v>
                </c:pt>
                <c:pt idx="181">
                  <c:v>6280.5219800731393</c:v>
                </c:pt>
                <c:pt idx="182">
                  <c:v>6228.4017660853724</c:v>
                </c:pt>
                <c:pt idx="183">
                  <c:v>6176.7140825011084</c:v>
                </c:pt>
                <c:pt idx="184">
                  <c:v>6125.4553398771177</c:v>
                </c:pt>
                <c:pt idx="185">
                  <c:v>6074.621978557806</c:v>
                </c:pt>
                <c:pt idx="186">
                  <c:v>6024.2104684283568</c:v>
                </c:pt>
                <c:pt idx="187">
                  <c:v>5974.2173086690082</c:v>
                </c:pt>
                <c:pt idx="188">
                  <c:v>5924.6390275126614</c:v>
                </c:pt>
                <c:pt idx="189">
                  <c:v>5875.472182002999</c:v>
                </c:pt>
                <c:pt idx="190">
                  <c:v>5826.7133577561362</c:v>
                </c:pt>
                <c:pt idx="191">
                  <c:v>5778.3591687230019</c:v>
                </c:pt>
                <c:pt idx="192">
                  <c:v>5730.4062569543094</c:v>
                </c:pt>
                <c:pt idx="193">
                  <c:v>5682.8512923675044</c:v>
                </c:pt>
                <c:pt idx="194">
                  <c:v>5635.6909725152655</c:v>
                </c:pt>
                <c:pt idx="195">
                  <c:v>5588.922022356709</c:v>
                </c:pt>
                <c:pt idx="196">
                  <c:v>5542.541194029006</c:v>
                </c:pt>
                <c:pt idx="197">
                  <c:v>5496.5452666227338</c:v>
                </c:pt>
                <c:pt idx="198">
                  <c:v>5450.9310459578583</c:v>
                </c:pt>
                <c:pt idx="199">
                  <c:v>5405.6953643617826</c:v>
                </c:pt>
                <c:pt idx="200">
                  <c:v>5360.8350804495831</c:v>
                </c:pt>
                <c:pt idx="201">
                  <c:v>5316.3470789056983</c:v>
                </c:pt>
                <c:pt idx="202">
                  <c:v>5272.2282702676857</c:v>
                </c:pt>
                <c:pt idx="203">
                  <c:v>5228.4755907117597</c:v>
                </c:pt>
                <c:pt idx="204">
                  <c:v>5185.086001839657</c:v>
                </c:pt>
                <c:pt idx="205">
                  <c:v>5142.0564904681214</c:v>
                </c:pt>
                <c:pt idx="206">
                  <c:v>5099.3840684193001</c:v>
                </c:pt>
                <c:pt idx="207">
                  <c:v>5057.0657723135464</c:v>
                </c:pt>
                <c:pt idx="208">
                  <c:v>5015.0986633631437</c:v>
                </c:pt>
                <c:pt idx="209">
                  <c:v>4973.4798271687378</c:v>
                </c:pt>
                <c:pt idx="210">
                  <c:v>4932.2063735165893</c:v>
                </c:pt>
                <c:pt idx="211">
                  <c:v>4891.2754361781226</c:v>
                </c:pt>
                <c:pt idx="212">
                  <c:v>4850.6841727106066</c:v>
                </c:pt>
                <c:pt idx="213">
                  <c:v>4810.4297642600168</c:v>
                </c:pt>
                <c:pt idx="214">
                  <c:v>4770.5094153652553</c:v>
                </c:pt>
                <c:pt idx="215">
                  <c:v>4730.9203537636049</c:v>
                </c:pt>
                <c:pt idx="216">
                  <c:v>4691.6598301989925</c:v>
                </c:pt>
                <c:pt idx="217">
                  <c:v>4652.7251182301507</c:v>
                </c:pt>
                <c:pt idx="218">
                  <c:v>4614.1135140421984</c:v>
                </c:pt>
                <c:pt idx="219">
                  <c:v>4575.8223362582257</c:v>
                </c:pt>
                <c:pt idx="220">
                  <c:v>4537.8489257530628</c:v>
                </c:pt>
                <c:pt idx="221">
                  <c:v>4500.1906454693199</c:v>
                </c:pt>
                <c:pt idx="222">
                  <c:v>4462.8448802332359</c:v>
                </c:pt>
                <c:pt idx="223">
                  <c:v>4425.8090365741464</c:v>
                </c:pt>
                <c:pt idx="224">
                  <c:v>4389.0805425433391</c:v>
                </c:pt>
                <c:pt idx="225">
                  <c:v>4352.6568475364311</c:v>
                </c:pt>
                <c:pt idx="226">
                  <c:v>4316.5354221153348</c:v>
                </c:pt>
                <c:pt idx="227">
                  <c:v>4280.7137578332367</c:v>
                </c:pt>
                <c:pt idx="228">
                  <c:v>4245.1893670602958</c:v>
                </c:pt>
                <c:pt idx="229">
                  <c:v>4209.9597828104907</c:v>
                </c:pt>
                <c:pt idx="230">
                  <c:v>4175.0225585708504</c:v>
                </c:pt>
                <c:pt idx="231">
                  <c:v>4140.3752681311034</c:v>
                </c:pt>
                <c:pt idx="232">
                  <c:v>4106.0155054157094</c:v>
                </c:pt>
                <c:pt idx="233">
                  <c:v>4071.9408843160013</c:v>
                </c:pt>
                <c:pt idx="234">
                  <c:v>4038.1490385252291</c:v>
                </c:pt>
                <c:pt idx="235">
                  <c:v>4004.6376213739168</c:v>
                </c:pt>
                <c:pt idx="236">
                  <c:v>3971.4043056667765</c:v>
                </c:pt>
                <c:pt idx="237">
                  <c:v>3938.4467835213877</c:v>
                </c:pt>
                <c:pt idx="238">
                  <c:v>3905.7627662075502</c:v>
                </c:pt>
                <c:pt idx="239">
                  <c:v>3873.3499839888186</c:v>
                </c:pt>
                <c:pt idx="240">
                  <c:v>3841.2061859645019</c:v>
                </c:pt>
                <c:pt idx="241">
                  <c:v>3809.3291399134291</c:v>
                </c:pt>
                <c:pt idx="242">
                  <c:v>3777.7166321391178</c:v>
                </c:pt>
                <c:pt idx="243">
                  <c:v>3746.3664673157177</c:v>
                </c:pt>
                <c:pt idx="244">
                  <c:v>3715.2764683359287</c:v>
                </c:pt>
                <c:pt idx="245">
                  <c:v>3684.4444761595441</c:v>
                </c:pt>
                <c:pt idx="246">
                  <c:v>3653.8683496635972</c:v>
                </c:pt>
                <c:pt idx="247">
                  <c:v>3623.5459654936549</c:v>
                </c:pt>
                <c:pt idx="248">
                  <c:v>3593.4752179164584</c:v>
                </c:pt>
                <c:pt idx="249">
                  <c:v>3563.6540186734996</c:v>
                </c:pt>
                <c:pt idx="250">
                  <c:v>3534.0802968362564</c:v>
                </c:pt>
                <c:pt idx="251">
                  <c:v>3504.7519986621046</c:v>
                </c:pt>
                <c:pt idx="252">
                  <c:v>3475.6670874518909</c:v>
                </c:pt>
                <c:pt idx="253">
                  <c:v>3446.8235434084377</c:v>
                </c:pt>
                <c:pt idx="254">
                  <c:v>3418.2193634962459</c:v>
                </c:pt>
                <c:pt idx="255">
                  <c:v>3389.852561302439</c:v>
                </c:pt>
                <c:pt idx="256">
                  <c:v>3361.7211668988507</c:v>
                </c:pt>
                <c:pt idx="257">
                  <c:v>3333.8232267050507</c:v>
                </c:pt>
                <c:pt idx="258">
                  <c:v>3306.1568033529193</c:v>
                </c:pt>
                <c:pt idx="259">
                  <c:v>3278.7199755519064</c:v>
                </c:pt>
                <c:pt idx="260">
                  <c:v>3251.510837955735</c:v>
                </c:pt>
                <c:pt idx="261">
                  <c:v>3224.5275010299943</c:v>
                </c:pt>
                <c:pt idx="262">
                  <c:v>3197.7680909210762</c:v>
                </c:pt>
                <c:pt idx="263">
                  <c:v>3171.2307493257936</c:v>
                </c:pt>
                <c:pt idx="264">
                  <c:v>3144.9136333624961</c:v>
                </c:pt>
                <c:pt idx="265">
                  <c:v>3118.8149154432285</c:v>
                </c:pt>
                <c:pt idx="266">
                  <c:v>3092.9327831464616</c:v>
                </c:pt>
                <c:pt idx="267">
                  <c:v>3067.2654390915313</c:v>
                </c:pt>
                <c:pt idx="268">
                  <c:v>3041.8111008135993</c:v>
                </c:pt>
                <c:pt idx="269">
                  <c:v>3016.5680006401203</c:v>
                </c:pt>
                <c:pt idx="270">
                  <c:v>2991.5343855678771</c:v>
                </c:pt>
                <c:pt idx="271">
                  <c:v>2966.7085171413155</c:v>
                </c:pt>
                <c:pt idx="272">
                  <c:v>2942.0886713318146</c:v>
                </c:pt>
                <c:pt idx="273">
                  <c:v>2917.6731384179379</c:v>
                </c:pt>
                <c:pt idx="274">
                  <c:v>2893.4602228667818</c:v>
                </c:pt>
                <c:pt idx="275">
                  <c:v>2869.4482432162008</c:v>
                </c:pt>
                <c:pt idx="276">
                  <c:v>2845.6355319578138</c:v>
                </c:pt>
                <c:pt idx="277">
                  <c:v>2822.0204354217235</c:v>
                </c:pt>
                <c:pt idx="278">
                  <c:v>2798.6013136610254</c:v>
                </c:pt>
                <c:pt idx="279">
                  <c:v>2775.3765403385014</c:v>
                </c:pt>
                <c:pt idx="280">
                  <c:v>2752.344502613309</c:v>
                </c:pt>
                <c:pt idx="281">
                  <c:v>2729.5036010291269</c:v>
                </c:pt>
                <c:pt idx="282">
                  <c:v>2706.8522494030258</c:v>
                </c:pt>
                <c:pt idx="283">
                  <c:v>2684.3888747154278</c:v>
                </c:pt>
                <c:pt idx="284">
                  <c:v>2662.1119170006941</c:v>
                </c:pt>
                <c:pt idx="285">
                  <c:v>2640.01982923895</c:v>
                </c:pt>
                <c:pt idx="286">
                  <c:v>2618.1110772485413</c:v>
                </c:pt>
                <c:pt idx="287">
                  <c:v>2596.384139579523</c:v>
                </c:pt>
                <c:pt idx="288">
                  <c:v>2574.837507408085</c:v>
                </c:pt>
                <c:pt idx="289">
                  <c:v>2553.4696844317032</c:v>
                </c:pt>
                <c:pt idx="290">
                  <c:v>2532.2791867650694</c:v>
                </c:pt>
                <c:pt idx="291">
                  <c:v>2511.2645428374767</c:v>
                </c:pt>
                <c:pt idx="292">
                  <c:v>2490.4242932900956</c:v>
                </c:pt>
                <c:pt idx="293">
                  <c:v>2469.7569908750229</c:v>
                </c:pt>
                <c:pt idx="294">
                  <c:v>2449.261200354686</c:v>
                </c:pt>
                <c:pt idx="295">
                  <c:v>2428.9354984019797</c:v>
                </c:pt>
                <c:pt idx="296">
                  <c:v>2408.7784735016958</c:v>
                </c:pt>
                <c:pt idx="297">
                  <c:v>2388.7887258523215</c:v>
                </c:pt>
                <c:pt idx="298">
                  <c:v>2368.9648672689236</c:v>
                </c:pt>
                <c:pt idx="299">
                  <c:v>2349.3055210866555</c:v>
                </c:pt>
                <c:pt idx="300">
                  <c:v>2329.8093220653059</c:v>
                </c:pt>
                <c:pt idx="301">
                  <c:v>2310.4749162942589</c:v>
                </c:pt>
                <c:pt idx="302">
                  <c:v>2291.3009610987024</c:v>
                </c:pt>
                <c:pt idx="303">
                  <c:v>2272.2861249463012</c:v>
                </c:pt>
                <c:pt idx="304">
                  <c:v>2253.4290873546006</c:v>
                </c:pt>
                <c:pt idx="305">
                  <c:v>2234.7285387996194</c:v>
                </c:pt>
                <c:pt idx="306">
                  <c:v>2216.1831806246005</c:v>
                </c:pt>
                <c:pt idx="307">
                  <c:v>2197.7917249499051</c:v>
                </c:pt>
                <c:pt idx="308">
                  <c:v>2179.552894583891</c:v>
                </c:pt>
                <c:pt idx="309">
                  <c:v>2161.4654229336356</c:v>
                </c:pt>
                <c:pt idx="310">
                  <c:v>2143.5280539175264</c:v>
                </c:pt>
                <c:pt idx="311">
                  <c:v>2125.7395418777</c:v>
                </c:pt>
                <c:pt idx="312">
                  <c:v>2108.0986514936685</c:v>
                </c:pt>
                <c:pt idx="313">
                  <c:v>2090.6041576965749</c:v>
                </c:pt>
                <c:pt idx="314">
                  <c:v>2073.2548455838596</c:v>
                </c:pt>
                <c:pt idx="315">
                  <c:v>2056.0495103353305</c:v>
                </c:pt>
                <c:pt idx="316">
                  <c:v>2038.9869571290751</c:v>
                </c:pt>
                <c:pt idx="317">
                  <c:v>2022.0660010587267</c:v>
                </c:pt>
                <c:pt idx="318">
                  <c:v>2005.285467051036</c:v>
                </c:pt>
                <c:pt idx="319">
                  <c:v>1988.6441897844857</c:v>
                </c:pt>
                <c:pt idx="320">
                  <c:v>1972.1410136080574</c:v>
                </c:pt>
                <c:pt idx="321">
                  <c:v>1955.7747924612738</c:v>
                </c:pt>
                <c:pt idx="322">
                  <c:v>1939.5443897943669</c:v>
                </c:pt>
                <c:pt idx="323">
                  <c:v>1923.4486784895641</c:v>
                </c:pt>
                <c:pt idx="324">
                  <c:v>1907.4865407826344</c:v>
                </c:pt>
                <c:pt idx="325">
                  <c:v>1891.6568681853928</c:v>
                </c:pt>
                <c:pt idx="326">
                  <c:v>1875.9585614086484</c:v>
                </c:pt>
                <c:pt idx="327">
                  <c:v>1860.3905302859287</c:v>
                </c:pt>
                <c:pt idx="328">
                  <c:v>1844.9516936976725</c:v>
                </c:pt>
                <c:pt idx="329">
                  <c:v>1829.6409794962797</c:v>
                </c:pt>
                <c:pt idx="330">
                  <c:v>1814.457324431522</c:v>
                </c:pt>
                <c:pt idx="331">
                  <c:v>1799.399674076813</c:v>
                </c:pt>
                <c:pt idx="332">
                  <c:v>1784.466982755943</c:v>
                </c:pt>
                <c:pt idx="333">
                  <c:v>1769.6582134704652</c:v>
                </c:pt>
                <c:pt idx="334">
                  <c:v>1754.9723378276756</c:v>
                </c:pt>
                <c:pt idx="335">
                  <c:v>1740.4083359691667</c:v>
                </c:pt>
                <c:pt idx="336">
                  <c:v>1725.965196500106</c:v>
                </c:pt>
                <c:pt idx="337">
                  <c:v>1711.6419164188537</c:v>
                </c:pt>
                <c:pt idx="338">
                  <c:v>1697.4375010474605</c:v>
                </c:pt>
                <c:pt idx="339">
                  <c:v>1683.3509639624785</c:v>
                </c:pt>
                <c:pt idx="340">
                  <c:v>1669.3813269264726</c:v>
                </c:pt>
                <c:pt idx="341">
                  <c:v>1655.5276198201807</c:v>
                </c:pt>
                <c:pt idx="342">
                  <c:v>1641.7888805750356</c:v>
                </c:pt>
                <c:pt idx="343">
                  <c:v>1628.164155106417</c:v>
                </c:pt>
                <c:pt idx="344">
                  <c:v>1614.6524972473151</c:v>
                </c:pt>
                <c:pt idx="345">
                  <c:v>1601.252968682749</c:v>
                </c:pt>
                <c:pt idx="346">
                  <c:v>1587.9646388845224</c:v>
                </c:pt>
                <c:pt idx="347">
                  <c:v>1574.786585046601</c:v>
                </c:pt>
                <c:pt idx="348">
                  <c:v>1561.717892021062</c:v>
                </c:pt>
                <c:pt idx="349">
                  <c:v>1548.7576522545617</c:v>
                </c:pt>
                <c:pt idx="350">
                  <c:v>1535.9049657251933</c:v>
                </c:pt>
                <c:pt idx="351">
                  <c:v>1523.1589398801489</c:v>
                </c:pt>
                <c:pt idx="352">
                  <c:v>1510.518689573589</c:v>
                </c:pt>
                <c:pt idx="353">
                  <c:v>1497.9833370053161</c:v>
                </c:pt>
                <c:pt idx="354">
                  <c:v>1485.5520116596826</c:v>
                </c:pt>
                <c:pt idx="355">
                  <c:v>1473.2238502451737</c:v>
                </c:pt>
                <c:pt idx="356">
                  <c:v>1460.99799663456</c:v>
                </c:pt>
                <c:pt idx="357">
                  <c:v>1448.873601805311</c:v>
                </c:pt>
                <c:pt idx="358">
                  <c:v>1436.8498237806821</c:v>
                </c:pt>
                <c:pt idx="359">
                  <c:v>1424.9258275712186</c:v>
                </c:pt>
                <c:pt idx="360">
                  <c:v>1413.1007851169059</c:v>
                </c:pt>
                <c:pt idx="361">
                  <c:v>1401.3738752294526</c:v>
                </c:pt>
                <c:pt idx="362">
                  <c:v>1389.7442835354007</c:v>
                </c:pt>
                <c:pt idx="363">
                  <c:v>1378.2112024195508</c:v>
                </c:pt>
                <c:pt idx="364">
                  <c:v>1366.7738309688516</c:v>
                </c:pt>
                <c:pt idx="365">
                  <c:v>1355.4313749167832</c:v>
                </c:pt>
                <c:pt idx="366">
                  <c:v>1344.1830465882608</c:v>
                </c:pt>
                <c:pt idx="367">
                  <c:v>1333.0280648448481</c:v>
                </c:pt>
                <c:pt idx="368">
                  <c:v>1321.9656550305428</c:v>
                </c:pt>
                <c:pt idx="369">
                  <c:v>1310.9950489179766</c:v>
                </c:pt>
                <c:pt idx="370">
                  <c:v>1300.1154846551344</c:v>
                </c:pt>
                <c:pt idx="371">
                  <c:v>1289.326206712308</c:v>
                </c:pt>
                <c:pt idx="372">
                  <c:v>1278.626465829775</c:v>
                </c:pt>
                <c:pt idx="373">
                  <c:v>1268.01551896566</c:v>
                </c:pt>
                <c:pt idx="374">
                  <c:v>1257.4926292443936</c:v>
                </c:pt>
                <c:pt idx="375">
                  <c:v>1247.0570659055331</c:v>
                </c:pt>
                <c:pt idx="376">
                  <c:v>1236.7081042529737</c:v>
                </c:pt>
                <c:pt idx="377">
                  <c:v>1226.4450256046264</c:v>
                </c:pt>
                <c:pt idx="378">
                  <c:v>1216.267117242641</c:v>
                </c:pt>
                <c:pt idx="379">
                  <c:v>1206.1736723636809</c:v>
                </c:pt>
                <c:pt idx="380">
                  <c:v>1196.1639900300547</c:v>
                </c:pt>
                <c:pt idx="381">
                  <c:v>1186.2373751208725</c:v>
                </c:pt>
                <c:pt idx="382">
                  <c:v>1176.393138283905</c:v>
                </c:pt>
                <c:pt idx="383">
                  <c:v>1166.6305958876487</c:v>
                </c:pt>
                <c:pt idx="384">
                  <c:v>1156.9490699738587</c:v>
                </c:pt>
                <c:pt idx="385">
                  <c:v>1147.3478882104184</c:v>
                </c:pt>
                <c:pt idx="386">
                  <c:v>1137.8263838447554</c:v>
                </c:pt>
                <c:pt idx="387">
                  <c:v>1128.3838956574632</c:v>
                </c:pt>
                <c:pt idx="388">
                  <c:v>1119.0197679163921</c:v>
                </c:pt>
                <c:pt idx="389">
                  <c:v>1109.733350331154</c:v>
                </c:pt>
                <c:pt idx="390">
                  <c:v>1100.5239980078609</c:v>
                </c:pt>
                <c:pt idx="391">
                  <c:v>1091.3910714045128</c:v>
                </c:pt>
                <c:pt idx="392">
                  <c:v>1082.3339362863844</c:v>
                </c:pt>
                <c:pt idx="393">
                  <c:v>1073.351963682115</c:v>
                </c:pt>
                <c:pt idx="394">
                  <c:v>1064.4445298400283</c:v>
                </c:pt>
                <c:pt idx="395">
                  <c:v>1055.6110161847414</c:v>
                </c:pt>
                <c:pt idx="396">
                  <c:v>1046.8508092742377</c:v>
                </c:pt>
                <c:pt idx="397">
                  <c:v>1038.1633007573323</c:v>
                </c:pt>
                <c:pt idx="398">
                  <c:v>1029.5478873312902</c:v>
                </c:pt>
                <c:pt idx="399">
                  <c:v>1021.0039707000687</c:v>
                </c:pt>
                <c:pt idx="400">
                  <c:v>1012.5309575326647</c:v>
                </c:pt>
                <c:pt idx="401">
                  <c:v>1004.1282594220301</c:v>
                </c:pt>
                <c:pt idx="402">
                  <c:v>995.79529284404168</c:v>
                </c:pt>
                <c:pt idx="403">
                  <c:v>987.53147911714518</c:v>
                </c:pt>
                <c:pt idx="404">
                  <c:v>979.33624436205025</c:v>
                </c:pt>
                <c:pt idx="405">
                  <c:v>971.20901946195829</c:v>
                </c:pt>
                <c:pt idx="406">
                  <c:v>963.14924002295913</c:v>
                </c:pt>
                <c:pt idx="407">
                  <c:v>955.15634633492039</c:v>
                </c:pt>
                <c:pt idx="408">
                  <c:v>947.22978333257117</c:v>
                </c:pt>
                <c:pt idx="409">
                  <c:v>939.36900055695025</c:v>
                </c:pt>
                <c:pt idx="410">
                  <c:v>931.57345211721622</c:v>
                </c:pt>
                <c:pt idx="411">
                  <c:v>923.8425966527052</c:v>
                </c:pt>
                <c:pt idx="412">
                  <c:v>916.17589729533836</c:v>
                </c:pt>
                <c:pt idx="413">
                  <c:v>908.57282163236709</c:v>
                </c:pt>
                <c:pt idx="414">
                  <c:v>901.03284166937738</c:v>
                </c:pt>
                <c:pt idx="415">
                  <c:v>893.55543379359347</c:v>
                </c:pt>
                <c:pt idx="416">
                  <c:v>886.14007873759533</c:v>
                </c:pt>
                <c:pt idx="417">
                  <c:v>878.7862615431934</c:v>
                </c:pt>
                <c:pt idx="418">
                  <c:v>871.49347152566554</c:v>
                </c:pt>
                <c:pt idx="419">
                  <c:v>864.26120223834494</c:v>
                </c:pt>
                <c:pt idx="420">
                  <c:v>857.0889514374021</c:v>
                </c:pt>
                <c:pt idx="421">
                  <c:v>849.97622104696518</c:v>
                </c:pt>
                <c:pt idx="422">
                  <c:v>842.9225171245896</c:v>
                </c:pt>
                <c:pt idx="423">
                  <c:v>835.92734982687125</c:v>
                </c:pt>
                <c:pt idx="424">
                  <c:v>828.9902333755</c:v>
                </c:pt>
                <c:pt idx="425">
                  <c:v>822.11068602348325</c:v>
                </c:pt>
                <c:pt idx="426">
                  <c:v>815.28823002171794</c:v>
                </c:pt>
                <c:pt idx="427">
                  <c:v>808.52239158579823</c:v>
                </c:pt>
                <c:pt idx="428">
                  <c:v>801.81270086310712</c:v>
                </c:pt>
                <c:pt idx="429">
                  <c:v>795.15869190021999</c:v>
                </c:pt>
                <c:pt idx="430">
                  <c:v>788.55990261047714</c:v>
                </c:pt>
                <c:pt idx="431">
                  <c:v>782.01587474199664</c:v>
                </c:pt>
                <c:pt idx="432">
                  <c:v>775.52615384576677</c:v>
                </c:pt>
                <c:pt idx="433">
                  <c:v>769.09028924409927</c:v>
                </c:pt>
                <c:pt idx="434">
                  <c:v>762.70783399938364</c:v>
                </c:pt>
                <c:pt idx="435">
                  <c:v>756.37834488298233</c:v>
                </c:pt>
                <c:pt idx="436">
                  <c:v>750.10138234450289</c:v>
                </c:pt>
                <c:pt idx="437">
                  <c:v>743.87651048125213</c:v>
                </c:pt>
                <c:pt idx="438">
                  <c:v>737.70329700796219</c:v>
                </c:pt>
                <c:pt idx="439">
                  <c:v>731.58131322675058</c:v>
                </c:pt>
                <c:pt idx="440">
                  <c:v>725.51013399741726</c:v>
                </c:pt>
                <c:pt idx="441">
                  <c:v>719.48933770784595</c:v>
                </c:pt>
                <c:pt idx="442">
                  <c:v>713.51850624475537</c:v>
                </c:pt>
                <c:pt idx="443">
                  <c:v>707.59722496468453</c:v>
                </c:pt>
                <c:pt idx="444">
                  <c:v>701.72508266515922</c:v>
                </c:pt>
                <c:pt idx="445">
                  <c:v>695.90167155615711</c:v>
                </c:pt>
                <c:pt idx="446">
                  <c:v>690.12658723180675</c:v>
                </c:pt>
                <c:pt idx="447">
                  <c:v>684.3994286422286</c:v>
                </c:pt>
                <c:pt idx="448">
                  <c:v>678.71979806580509</c:v>
                </c:pt>
                <c:pt idx="449">
                  <c:v>673.08730108146324</c:v>
                </c:pt>
                <c:pt idx="450">
                  <c:v>667.50154654129426</c:v>
                </c:pt>
                <c:pt idx="451">
                  <c:v>661.96214654344681</c:v>
                </c:pt>
                <c:pt idx="452">
                  <c:v>656.4687164051486</c:v>
                </c:pt>
                <c:pt idx="453">
                  <c:v>651.02087463596263</c:v>
                </c:pt>
                <c:pt idx="454">
                  <c:v>645.61824291138032</c:v>
                </c:pt>
                <c:pt idx="455">
                  <c:v>640.26044604645404</c:v>
                </c:pt>
                <c:pt idx="456">
                  <c:v>634.94711196981802</c:v>
                </c:pt>
                <c:pt idx="457">
                  <c:v>629.67787169778808</c:v>
                </c:pt>
                <c:pt idx="458">
                  <c:v>624.45235930878505</c:v>
                </c:pt>
                <c:pt idx="459">
                  <c:v>619.27021191792767</c:v>
                </c:pt>
                <c:pt idx="460">
                  <c:v>614.13106965175439</c:v>
                </c:pt>
                <c:pt idx="461">
                  <c:v>609.03457562334802</c:v>
                </c:pt>
                <c:pt idx="462">
                  <c:v>603.980375907434</c:v>
                </c:pt>
                <c:pt idx="463">
                  <c:v>598.96811951592053</c:v>
                </c:pt>
                <c:pt idx="464">
                  <c:v>593.99745837341175</c:v>
                </c:pt>
                <c:pt idx="465">
                  <c:v>589.06804729312432</c:v>
                </c:pt>
                <c:pt idx="466">
                  <c:v>584.17954395284187</c:v>
                </c:pt>
                <c:pt idx="467">
                  <c:v>579.3316088712337</c:v>
                </c:pt>
                <c:pt idx="468">
                  <c:v>574.52390538415989</c:v>
                </c:pt>
                <c:pt idx="469">
                  <c:v>569.75609962140459</c:v>
                </c:pt>
                <c:pt idx="470">
                  <c:v>565.0278604834358</c:v>
                </c:pt>
                <c:pt idx="471">
                  <c:v>560.3388596183986</c:v>
                </c:pt>
                <c:pt idx="472">
                  <c:v>555.68877139935398</c:v>
                </c:pt>
                <c:pt idx="473">
                  <c:v>551.07727290164917</c:v>
                </c:pt>
                <c:pt idx="474">
                  <c:v>546.50404388046786</c:v>
                </c:pt>
                <c:pt idx="475">
                  <c:v>541.96876674864109</c:v>
                </c:pt>
                <c:pt idx="476">
                  <c:v>537.47112655452293</c:v>
                </c:pt>
                <c:pt idx="477">
                  <c:v>533.0108109601897</c:v>
                </c:pt>
                <c:pt idx="478">
                  <c:v>528.58751021971818</c:v>
                </c:pt>
                <c:pt idx="479">
                  <c:v>524.20091715765784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980800"/>
        <c:axId val="55982720"/>
      </c:scatterChart>
      <c:valAx>
        <c:axId val="55980800"/>
        <c:scaling>
          <c:orientation val="minMax"/>
          <c:max val="500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25" b="1" i="0" u="none" strike="noStrike" baseline="0">
                    <a:solidFill>
                      <a:srgbClr val="000000"/>
                    </a:solidFill>
                    <a:latin typeface="Courier New"/>
                    <a:ea typeface="Courier New"/>
                    <a:cs typeface="Courier New"/>
                  </a:defRPr>
                </a:pPr>
                <a:r>
                  <a:rPr lang="en-US"/>
                  <a:t>Month</a:t>
                </a:r>
              </a:p>
            </c:rich>
          </c:tx>
          <c:layout>
            <c:manualLayout>
              <c:xMode val="edge"/>
              <c:yMode val="edge"/>
              <c:x val="0.50355873879361346"/>
              <c:y val="0.9188482030449115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25" b="0" i="0" u="none" strike="noStrike" baseline="0">
                <a:solidFill>
                  <a:srgbClr val="000000"/>
                </a:solidFill>
                <a:latin typeface="Courier New"/>
                <a:ea typeface="Courier New"/>
                <a:cs typeface="Courier New"/>
              </a:defRPr>
            </a:pPr>
            <a:endParaRPr lang="en-US"/>
          </a:p>
        </c:txPr>
        <c:crossAx val="55982720"/>
        <c:crosses val="autoZero"/>
        <c:crossBetween val="midCat"/>
      </c:valAx>
      <c:valAx>
        <c:axId val="55982720"/>
        <c:scaling>
          <c:logBase val="10"/>
          <c:orientation val="minMax"/>
          <c:min val="1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425" b="1" i="0" u="none" strike="noStrike" baseline="0">
                    <a:solidFill>
                      <a:srgbClr val="000000"/>
                    </a:solidFill>
                    <a:latin typeface="Courier New"/>
                    <a:ea typeface="Courier New"/>
                    <a:cs typeface="Courier New"/>
                  </a:defRPr>
                </a:pPr>
                <a:r>
                  <a:rPr lang="en-US"/>
                  <a:t>Volume</a:t>
                </a:r>
              </a:p>
            </c:rich>
          </c:tx>
          <c:layout>
            <c:manualLayout>
              <c:xMode val="edge"/>
              <c:yMode val="edge"/>
              <c:x val="1.7793577280455178E-2"/>
              <c:y val="0.3900523348973312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ourier New"/>
                <a:ea typeface="Courier New"/>
                <a:cs typeface="Courier New"/>
              </a:defRPr>
            </a:pPr>
            <a:endParaRPr lang="en-US"/>
          </a:p>
        </c:txPr>
        <c:crossAx val="55980800"/>
        <c:crosses val="autoZero"/>
        <c:crossBetween val="midCat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060500193118012"/>
          <c:y val="6.0209425432085246E-2"/>
          <c:w val="0.24911031530159669"/>
          <c:h val="0.1034030988893148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Courier New"/>
              <a:ea typeface="Courier New"/>
              <a:cs typeface="Courier New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Courier New"/>
          <a:ea typeface="Courier New"/>
          <a:cs typeface="Courier New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3"/>
  <sheetViews>
    <sheetView zoomScale="73" workbookViewId="0"/>
  </sheetViews>
  <pageMargins left="0.75" right="0.75" top="1" bottom="1" header="0.5" footer="0.5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45720</xdr:colOff>
      <xdr:row>5</xdr:row>
      <xdr:rowOff>68580</xdr:rowOff>
    </xdr:from>
    <xdr:to>
      <xdr:col>18</xdr:col>
      <xdr:colOff>312420</xdr:colOff>
      <xdr:row>30</xdr:row>
      <xdr:rowOff>45720</xdr:rowOff>
    </xdr:to>
    <xdr:graphicFrame macro="">
      <xdr:nvGraphicFramePr>
        <xdr:cNvPr id="1026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6</xdr:row>
          <xdr:rowOff>0</xdr:rowOff>
        </xdr:from>
        <xdr:to>
          <xdr:col>8</xdr:col>
          <xdr:colOff>628650</xdr:colOff>
          <xdr:row>7</xdr:row>
          <xdr:rowOff>76200</xdr:rowOff>
        </xdr:to>
        <xdr:sp macro="" textlink="">
          <xdr:nvSpPr>
            <xdr:cNvPr id="2" name="ComboBox1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9525</xdr:colOff>
          <xdr:row>3</xdr:row>
          <xdr:rowOff>0</xdr:rowOff>
        </xdr:from>
        <xdr:to>
          <xdr:col>11</xdr:col>
          <xdr:colOff>66675</xdr:colOff>
          <xdr:row>4</xdr:row>
          <xdr:rowOff>76200</xdr:rowOff>
        </xdr:to>
        <xdr:sp macro="" textlink="">
          <xdr:nvSpPr>
            <xdr:cNvPr id="1028" name="ComboBox2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3243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Y37"/>
  <sheetViews>
    <sheetView tabSelected="1" workbookViewId="0">
      <selection activeCell="I37" sqref="I37"/>
    </sheetView>
  </sheetViews>
  <sheetFormatPr defaultColWidth="9" defaultRowHeight="12.75" x14ac:dyDescent="0.2"/>
  <cols>
    <col min="1" max="1" width="9" style="2"/>
    <col min="2" max="2" width="9" style="2" customWidth="1"/>
    <col min="3" max="3" width="9.875" style="2" customWidth="1"/>
    <col min="4" max="4" width="9.625" style="2" customWidth="1"/>
    <col min="5" max="5" width="12" style="2" customWidth="1"/>
    <col min="6" max="6" width="8.25" style="2" customWidth="1"/>
    <col min="7" max="7" width="8.625" style="2" customWidth="1"/>
    <col min="8" max="8" width="12.375" style="2" bestFit="1" customWidth="1"/>
    <col min="9" max="9" width="13.375" style="2" customWidth="1"/>
    <col min="10" max="10" width="12.625" style="2" customWidth="1"/>
    <col min="11" max="16384" width="9" style="2"/>
  </cols>
  <sheetData>
    <row r="1" spans="1:25" ht="20.25" x14ac:dyDescent="0.3">
      <c r="A1" s="1" t="s">
        <v>16</v>
      </c>
    </row>
    <row r="4" spans="1:25" x14ac:dyDescent="0.2">
      <c r="C4" s="3" t="s">
        <v>2</v>
      </c>
      <c r="D4" s="43">
        <v>2658.5075829394486</v>
      </c>
      <c r="E4" s="2" t="s">
        <v>7</v>
      </c>
      <c r="I4" s="54" t="s">
        <v>39</v>
      </c>
      <c r="V4" s="54" t="s">
        <v>36</v>
      </c>
      <c r="W4" s="2" t="s">
        <v>38</v>
      </c>
    </row>
    <row r="5" spans="1:25" x14ac:dyDescent="0.2">
      <c r="C5" s="3" t="s">
        <v>3</v>
      </c>
      <c r="D5" s="44">
        <v>27.791006545236471</v>
      </c>
      <c r="E5" s="2" t="s">
        <v>18</v>
      </c>
      <c r="W5" s="2">
        <f>MATCH(W4,Y5:Y6,0)</f>
        <v>2</v>
      </c>
      <c r="Y5" s="2" t="s">
        <v>37</v>
      </c>
    </row>
    <row r="6" spans="1:25" x14ac:dyDescent="0.2">
      <c r="C6" s="3" t="s">
        <v>4</v>
      </c>
      <c r="D6" s="44">
        <v>4.4378893151897598</v>
      </c>
      <c r="V6" s="54"/>
      <c r="Y6" s="2" t="s">
        <v>38</v>
      </c>
    </row>
    <row r="7" spans="1:25" x14ac:dyDescent="0.2">
      <c r="G7" s="54" t="s">
        <v>35</v>
      </c>
      <c r="J7" s="39">
        <f>SUM(J10:J33)</f>
        <v>525970140.1269809</v>
      </c>
    </row>
    <row r="8" spans="1:25" x14ac:dyDescent="0.2">
      <c r="B8" s="49" t="s">
        <v>30</v>
      </c>
      <c r="C8" s="49"/>
      <c r="D8" s="52" t="s">
        <v>31</v>
      </c>
      <c r="E8" s="49"/>
      <c r="F8" s="49"/>
      <c r="G8" s="3"/>
      <c r="H8" s="49" t="s">
        <v>8</v>
      </c>
      <c r="I8" s="49"/>
      <c r="J8" s="8" t="s">
        <v>9</v>
      </c>
      <c r="V8" s="54" t="s">
        <v>43</v>
      </c>
      <c r="W8" s="2" t="s">
        <v>40</v>
      </c>
    </row>
    <row r="9" spans="1:25" x14ac:dyDescent="0.2">
      <c r="A9" s="40" t="s">
        <v>0</v>
      </c>
      <c r="B9" s="8" t="s">
        <v>32</v>
      </c>
      <c r="C9" s="8" t="s">
        <v>29</v>
      </c>
      <c r="D9" s="50" t="s">
        <v>5</v>
      </c>
      <c r="E9" s="8" t="s">
        <v>6</v>
      </c>
      <c r="F9" s="8" t="s">
        <v>32</v>
      </c>
      <c r="G9" s="8" t="s">
        <v>28</v>
      </c>
      <c r="H9" s="8" t="s">
        <v>32</v>
      </c>
      <c r="I9" s="8" t="s">
        <v>34</v>
      </c>
      <c r="J9" s="8" t="s">
        <v>33</v>
      </c>
      <c r="W9" s="2">
        <f>MATCH(W8,Y9:Y11,0)</f>
        <v>1</v>
      </c>
      <c r="Y9" s="2" t="s">
        <v>40</v>
      </c>
    </row>
    <row r="10" spans="1:25" x14ac:dyDescent="0.2">
      <c r="A10" s="2">
        <v>1</v>
      </c>
      <c r="B10" s="46">
        <v>56776.197494108434</v>
      </c>
      <c r="C10" s="47">
        <f>B10</f>
        <v>56776.197494108434</v>
      </c>
      <c r="D10" s="51">
        <f t="shared" ref="D10:D33" si="0">IF(b=0,Qi*EXP(-A10*Di/12),Qi*(1+b*(Di/12)*A10)^(-1/b))</f>
        <v>1540.0607501259451</v>
      </c>
      <c r="E10" s="37">
        <f t="shared" ref="E10:E33" si="1">IF(b=1,(Qi/(Di/12))*LN(Qi/D10),Qi^b/((1-b)*Di/12)*(Qi^(1-b)-D10^(1-b))*30.4375)</f>
        <v>56234.87133667343</v>
      </c>
      <c r="F10" s="41">
        <f>E10</f>
        <v>56234.87133667343</v>
      </c>
      <c r="G10" s="45">
        <v>1</v>
      </c>
      <c r="H10" s="53">
        <f>G10*(F10-B10)^2</f>
        <v>293034.00872334623</v>
      </c>
      <c r="I10" s="53">
        <f>H10</f>
        <v>293034.00872334623</v>
      </c>
      <c r="J10" s="42">
        <f>H10</f>
        <v>293034.00872334623</v>
      </c>
      <c r="Y10" s="2" t="s">
        <v>41</v>
      </c>
    </row>
    <row r="11" spans="1:25" x14ac:dyDescent="0.2">
      <c r="A11" s="2">
        <v>2</v>
      </c>
      <c r="B11" s="46">
        <v>39444.966500770432</v>
      </c>
      <c r="C11" s="47">
        <f>B11+C10</f>
        <v>96221.163994878865</v>
      </c>
      <c r="D11" s="51">
        <f t="shared" si="0"/>
        <v>1330.8950817653567</v>
      </c>
      <c r="E11" s="37">
        <f t="shared" si="1"/>
        <v>99509.16816975952</v>
      </c>
      <c r="F11" s="37">
        <f>E11-E10</f>
        <v>43274.296833086089</v>
      </c>
      <c r="G11" s="45">
        <v>1</v>
      </c>
      <c r="H11" s="53">
        <f t="shared" ref="H11:H33" si="2">G11*(F11-B11)^2</f>
        <v>14663770.793992747</v>
      </c>
      <c r="I11" s="53">
        <f>I10+H11</f>
        <v>14956804.802716093</v>
      </c>
      <c r="J11" s="42">
        <f t="shared" ref="J11:J33" si="3">H11</f>
        <v>14663770.793992747</v>
      </c>
      <c r="Y11" s="2" t="s">
        <v>42</v>
      </c>
    </row>
    <row r="12" spans="1:25" x14ac:dyDescent="0.2">
      <c r="A12" s="2">
        <v>3</v>
      </c>
      <c r="B12" s="46">
        <v>38519.570226959171</v>
      </c>
      <c r="C12" s="47">
        <f t="shared" ref="C12:C33" si="4">B12+C11</f>
        <v>134740.73422183804</v>
      </c>
      <c r="D12" s="51">
        <f t="shared" si="0"/>
        <v>1218.9612339389862</v>
      </c>
      <c r="E12" s="37">
        <f t="shared" si="1"/>
        <v>138179.51790604959</v>
      </c>
      <c r="F12" s="37">
        <f t="shared" ref="F12:F33" si="5">E12-E11</f>
        <v>38670.349736290067</v>
      </c>
      <c r="G12" s="45">
        <v>1</v>
      </c>
      <c r="H12" s="53">
        <f t="shared" si="2"/>
        <v>22734.460434065742</v>
      </c>
      <c r="I12" s="53">
        <f t="shared" ref="I12:I33" si="6">I11+H12</f>
        <v>14979539.263150159</v>
      </c>
      <c r="J12" s="42">
        <f t="shared" si="3"/>
        <v>22734.460434065742</v>
      </c>
    </row>
    <row r="13" spans="1:25" x14ac:dyDescent="0.2">
      <c r="A13" s="2">
        <v>4</v>
      </c>
      <c r="B13" s="46">
        <v>29014.606604141591</v>
      </c>
      <c r="C13" s="47">
        <f t="shared" si="4"/>
        <v>163755.34082597963</v>
      </c>
      <c r="D13" s="51">
        <f t="shared" si="0"/>
        <v>1144.4813705492707</v>
      </c>
      <c r="E13" s="37">
        <f t="shared" si="1"/>
        <v>174083.48006358222</v>
      </c>
      <c r="F13" s="37">
        <f t="shared" si="5"/>
        <v>35903.962157532631</v>
      </c>
      <c r="G13" s="45">
        <v>1</v>
      </c>
      <c r="H13" s="53">
        <f t="shared" si="2"/>
        <v>47463219.941039965</v>
      </c>
      <c r="I13" s="53">
        <f t="shared" si="6"/>
        <v>62442759.20419012</v>
      </c>
      <c r="J13" s="42">
        <f t="shared" si="3"/>
        <v>47463219.941039965</v>
      </c>
    </row>
    <row r="14" spans="1:25" x14ac:dyDescent="0.2">
      <c r="A14" s="2">
        <v>5</v>
      </c>
      <c r="B14" s="46">
        <v>43373.468315115548</v>
      </c>
      <c r="C14" s="47">
        <f t="shared" si="4"/>
        <v>207128.80914109517</v>
      </c>
      <c r="D14" s="51">
        <f t="shared" si="0"/>
        <v>1089.5261231064674</v>
      </c>
      <c r="E14" s="37">
        <f t="shared" si="1"/>
        <v>208045.01267456371</v>
      </c>
      <c r="F14" s="37">
        <f t="shared" si="5"/>
        <v>33961.532610981492</v>
      </c>
      <c r="G14" s="45">
        <v>1</v>
      </c>
      <c r="H14" s="53">
        <f t="shared" si="2"/>
        <v>88584533.698753417</v>
      </c>
      <c r="I14" s="53">
        <f t="shared" si="6"/>
        <v>151027292.90294355</v>
      </c>
      <c r="J14" s="42">
        <f t="shared" si="3"/>
        <v>88584533.698753417</v>
      </c>
    </row>
    <row r="15" spans="1:25" x14ac:dyDescent="0.2">
      <c r="A15" s="2">
        <v>6</v>
      </c>
      <c r="B15" s="46">
        <v>34621.150361784072</v>
      </c>
      <c r="C15" s="47">
        <f t="shared" si="4"/>
        <v>241749.95950287924</v>
      </c>
      <c r="D15" s="51">
        <f t="shared" si="0"/>
        <v>1046.4232377273411</v>
      </c>
      <c r="E15" s="37">
        <f t="shared" si="1"/>
        <v>240527.50783155157</v>
      </c>
      <c r="F15" s="37">
        <f t="shared" si="5"/>
        <v>32482.495156987861</v>
      </c>
      <c r="G15" s="45">
        <v>1</v>
      </c>
      <c r="H15" s="53">
        <f t="shared" si="2"/>
        <v>4573846.0850019213</v>
      </c>
      <c r="I15" s="53">
        <f t="shared" si="6"/>
        <v>155601138.98794547</v>
      </c>
      <c r="J15" s="42">
        <f t="shared" si="3"/>
        <v>4573846.0850019213</v>
      </c>
    </row>
    <row r="16" spans="1:25" x14ac:dyDescent="0.2">
      <c r="A16" s="2">
        <v>7</v>
      </c>
      <c r="B16" s="46">
        <v>28851.813254912126</v>
      </c>
      <c r="C16" s="47">
        <f t="shared" si="4"/>
        <v>270601.77275779139</v>
      </c>
      <c r="D16" s="51">
        <f t="shared" si="0"/>
        <v>1011.2195083031027</v>
      </c>
      <c r="E16" s="37">
        <f t="shared" si="1"/>
        <v>271825.64864594274</v>
      </c>
      <c r="F16" s="37">
        <f t="shared" si="5"/>
        <v>31298.140814391169</v>
      </c>
      <c r="G16" s="45">
        <v>1</v>
      </c>
      <c r="H16" s="53">
        <f t="shared" si="2"/>
        <v>5984518.5282666907</v>
      </c>
      <c r="I16" s="53">
        <f t="shared" si="6"/>
        <v>161585657.51621217</v>
      </c>
      <c r="J16" s="42">
        <f t="shared" si="3"/>
        <v>5984518.5282666907</v>
      </c>
    </row>
    <row r="17" spans="1:10" x14ac:dyDescent="0.2">
      <c r="A17" s="2">
        <v>8</v>
      </c>
      <c r="B17" s="46">
        <v>37532.217788664522</v>
      </c>
      <c r="C17" s="47">
        <f t="shared" si="4"/>
        <v>308133.9905464559</v>
      </c>
      <c r="D17" s="51">
        <f t="shared" si="0"/>
        <v>981.62547118274335</v>
      </c>
      <c r="E17" s="37">
        <f t="shared" si="1"/>
        <v>302142.13761398901</v>
      </c>
      <c r="F17" s="37">
        <f t="shared" si="5"/>
        <v>30316.488968046266</v>
      </c>
      <c r="G17" s="45">
        <v>1</v>
      </c>
      <c r="H17" s="53">
        <f t="shared" si="2"/>
        <v>52066742.412700936</v>
      </c>
      <c r="I17" s="53">
        <f t="shared" si="6"/>
        <v>213652399.92891312</v>
      </c>
      <c r="J17" s="42">
        <f t="shared" si="3"/>
        <v>52066742.412700936</v>
      </c>
    </row>
    <row r="18" spans="1:10" x14ac:dyDescent="0.2">
      <c r="A18" s="2">
        <v>9</v>
      </c>
      <c r="B18" s="46">
        <v>35053.984506025692</v>
      </c>
      <c r="C18" s="47">
        <f t="shared" si="4"/>
        <v>343187.97505248158</v>
      </c>
      <c r="D18" s="51">
        <f t="shared" si="0"/>
        <v>956.2033114394286</v>
      </c>
      <c r="E18" s="37">
        <f t="shared" si="1"/>
        <v>331624.27084936789</v>
      </c>
      <c r="F18" s="37">
        <f t="shared" si="5"/>
        <v>29482.133235378889</v>
      </c>
      <c r="G18" s="45">
        <v>1</v>
      </c>
      <c r="H18" s="53">
        <f t="shared" si="2"/>
        <v>31045526.582208391</v>
      </c>
      <c r="I18" s="53">
        <f t="shared" si="6"/>
        <v>244697926.51112151</v>
      </c>
      <c r="J18" s="42">
        <f t="shared" si="3"/>
        <v>31045526.582208391</v>
      </c>
    </row>
    <row r="19" spans="1:10" x14ac:dyDescent="0.2">
      <c r="A19" s="2">
        <v>10</v>
      </c>
      <c r="B19" s="46">
        <v>25553.149621075503</v>
      </c>
      <c r="C19" s="47">
        <f t="shared" si="4"/>
        <v>368741.12467355706</v>
      </c>
      <c r="D19" s="51">
        <f t="shared" si="0"/>
        <v>933.99450355889974</v>
      </c>
      <c r="E19" s="37">
        <f t="shared" si="1"/>
        <v>360383.52156295493</v>
      </c>
      <c r="F19" s="37">
        <f t="shared" si="5"/>
        <v>28759.25071358704</v>
      </c>
      <c r="G19" s="45">
        <v>1</v>
      </c>
      <c r="H19" s="53">
        <f t="shared" si="2"/>
        <v>10279084.21540367</v>
      </c>
      <c r="I19" s="53">
        <f t="shared" si="6"/>
        <v>254977010.72652519</v>
      </c>
      <c r="J19" s="42">
        <f t="shared" si="3"/>
        <v>10279084.21540367</v>
      </c>
    </row>
    <row r="20" spans="1:10" x14ac:dyDescent="0.2">
      <c r="A20" s="2">
        <v>11</v>
      </c>
      <c r="B20" s="46">
        <v>25990.656607186484</v>
      </c>
      <c r="C20" s="47">
        <f t="shared" si="4"/>
        <v>394731.78128074354</v>
      </c>
      <c r="D20" s="51">
        <f t="shared" si="0"/>
        <v>914.3300069111516</v>
      </c>
      <c r="E20" s="37">
        <f t="shared" si="1"/>
        <v>388506.93956500443</v>
      </c>
      <c r="F20" s="37">
        <f t="shared" si="5"/>
        <v>28123.418002049497</v>
      </c>
      <c r="G20" s="45">
        <v>1</v>
      </c>
      <c r="H20" s="53">
        <f t="shared" si="2"/>
        <v>4548671.1674180264</v>
      </c>
      <c r="I20" s="53">
        <f t="shared" si="6"/>
        <v>259525681.89394322</v>
      </c>
      <c r="J20" s="42">
        <f t="shared" si="3"/>
        <v>4548671.1674180264</v>
      </c>
    </row>
    <row r="21" spans="1:10" x14ac:dyDescent="0.2">
      <c r="A21" s="2">
        <v>12</v>
      </c>
      <c r="B21" s="46">
        <v>34431.623705845188</v>
      </c>
      <c r="C21" s="47">
        <f t="shared" si="4"/>
        <v>429163.40498658875</v>
      </c>
      <c r="D21" s="51">
        <f t="shared" si="0"/>
        <v>896.72548922859369</v>
      </c>
      <c r="E21" s="37">
        <f t="shared" si="1"/>
        <v>416064.22018317948</v>
      </c>
      <c r="F21" s="37">
        <f t="shared" si="5"/>
        <v>27557.280618175049</v>
      </c>
      <c r="G21" s="45">
        <v>1</v>
      </c>
      <c r="H21" s="53">
        <f t="shared" si="2"/>
        <v>47256592.886998214</v>
      </c>
      <c r="I21" s="53">
        <f t="shared" si="6"/>
        <v>306782274.78094143</v>
      </c>
      <c r="J21" s="42">
        <f t="shared" si="3"/>
        <v>47256592.886998214</v>
      </c>
    </row>
    <row r="22" spans="1:10" x14ac:dyDescent="0.2">
      <c r="A22" s="2">
        <v>13</v>
      </c>
      <c r="B22" s="46">
        <v>22948.840844645427</v>
      </c>
      <c r="C22" s="47">
        <f t="shared" si="4"/>
        <v>452112.24583123415</v>
      </c>
      <c r="D22" s="51">
        <f t="shared" si="0"/>
        <v>880.81976489935971</v>
      </c>
      <c r="E22" s="37">
        <f t="shared" si="1"/>
        <v>443112.31113107508</v>
      </c>
      <c r="F22" s="37">
        <f t="shared" si="5"/>
        <v>27048.090947895602</v>
      </c>
      <c r="G22" s="45">
        <v>1</v>
      </c>
      <c r="H22" s="53">
        <f t="shared" si="2"/>
        <v>16803851.408996571</v>
      </c>
      <c r="I22" s="53">
        <f t="shared" si="6"/>
        <v>323586126.18993801</v>
      </c>
      <c r="J22" s="42">
        <f t="shared" si="3"/>
        <v>16803851.408996571</v>
      </c>
    </row>
    <row r="23" spans="1:10" x14ac:dyDescent="0.2">
      <c r="A23" s="2">
        <v>14</v>
      </c>
      <c r="B23" s="46">
        <v>33068.455554324137</v>
      </c>
      <c r="C23" s="47">
        <f t="shared" si="4"/>
        <v>485180.70138555829</v>
      </c>
      <c r="D23" s="51">
        <f t="shared" si="0"/>
        <v>866.33676004205756</v>
      </c>
      <c r="E23" s="37">
        <f t="shared" si="1"/>
        <v>469698.5378604639</v>
      </c>
      <c r="F23" s="37">
        <f t="shared" si="5"/>
        <v>26586.226729388814</v>
      </c>
      <c r="G23" s="45">
        <v>1</v>
      </c>
      <c r="H23" s="53">
        <f t="shared" si="2"/>
        <v>42019290.538822368</v>
      </c>
      <c r="I23" s="53">
        <f t="shared" si="6"/>
        <v>365605416.72876036</v>
      </c>
      <c r="J23" s="42">
        <f t="shared" si="3"/>
        <v>42019290.538822368</v>
      </c>
    </row>
    <row r="24" spans="1:10" x14ac:dyDescent="0.2">
      <c r="A24" s="2">
        <v>15</v>
      </c>
      <c r="B24" s="46">
        <v>21637.892518905457</v>
      </c>
      <c r="C24" s="47">
        <f t="shared" si="4"/>
        <v>506818.59390446375</v>
      </c>
      <c r="D24" s="51">
        <f t="shared" si="0"/>
        <v>853.06101965058963</v>
      </c>
      <c r="E24" s="37">
        <f t="shared" si="1"/>
        <v>495862.79532322328</v>
      </c>
      <c r="F24" s="37">
        <f t="shared" si="5"/>
        <v>26164.257462759386</v>
      </c>
      <c r="G24" s="45">
        <v>1</v>
      </c>
      <c r="H24" s="53">
        <f t="shared" si="2"/>
        <v>20487979.60494978</v>
      </c>
      <c r="I24" s="53">
        <f t="shared" si="6"/>
        <v>386093396.33371013</v>
      </c>
      <c r="J24" s="42">
        <f t="shared" si="3"/>
        <v>20487979.60494978</v>
      </c>
    </row>
    <row r="25" spans="1:10" x14ac:dyDescent="0.2">
      <c r="A25" s="2">
        <v>16</v>
      </c>
      <c r="B25" s="46">
        <v>20270.481730424235</v>
      </c>
      <c r="C25" s="47">
        <f t="shared" si="4"/>
        <v>527089.07563488802</v>
      </c>
      <c r="D25" s="51">
        <f t="shared" si="0"/>
        <v>840.82137756669897</v>
      </c>
      <c r="E25" s="37">
        <f t="shared" si="1"/>
        <v>521639.12845630263</v>
      </c>
      <c r="F25" s="37">
        <f t="shared" si="5"/>
        <v>25776.333133079344</v>
      </c>
      <c r="G25" s="45">
        <v>1</v>
      </c>
      <c r="H25" s="53">
        <f t="shared" si="2"/>
        <v>30314399.668119233</v>
      </c>
      <c r="I25" s="53">
        <f t="shared" si="6"/>
        <v>416407796.00182939</v>
      </c>
      <c r="J25" s="42">
        <f t="shared" si="3"/>
        <v>30314399.668119233</v>
      </c>
    </row>
    <row r="26" spans="1:10" x14ac:dyDescent="0.2">
      <c r="A26" s="2">
        <v>17</v>
      </c>
      <c r="B26" s="46">
        <v>19559.971146181404</v>
      </c>
      <c r="C26" s="47">
        <f t="shared" si="4"/>
        <v>546649.04678106948</v>
      </c>
      <c r="D26" s="51">
        <f t="shared" si="0"/>
        <v>829.47974182114012</v>
      </c>
      <c r="E26" s="37">
        <f t="shared" si="1"/>
        <v>547056.89927829511</v>
      </c>
      <c r="F26" s="37">
        <f t="shared" si="5"/>
        <v>25417.770821992483</v>
      </c>
      <c r="G26" s="45">
        <v>1</v>
      </c>
      <c r="H26" s="53">
        <f t="shared" si="2"/>
        <v>34313817.041932374</v>
      </c>
      <c r="I26" s="53">
        <f t="shared" si="6"/>
        <v>450721613.04376173</v>
      </c>
      <c r="J26" s="42">
        <f t="shared" si="3"/>
        <v>34313817.041932374</v>
      </c>
    </row>
    <row r="27" spans="1:10" x14ac:dyDescent="0.2">
      <c r="A27" s="2">
        <v>18</v>
      </c>
      <c r="B27" s="46">
        <v>28389.254498568527</v>
      </c>
      <c r="C27" s="47">
        <f t="shared" si="4"/>
        <v>575038.30127963796</v>
      </c>
      <c r="D27" s="51">
        <f t="shared" si="0"/>
        <v>818.92319390446823</v>
      </c>
      <c r="E27" s="37">
        <f t="shared" si="1"/>
        <v>572141.66658052756</v>
      </c>
      <c r="F27" s="37">
        <f t="shared" si="5"/>
        <v>25084.767302232445</v>
      </c>
      <c r="G27" s="45">
        <v>1</v>
      </c>
      <c r="H27" s="53">
        <f t="shared" si="2"/>
        <v>10919635.630749099</v>
      </c>
      <c r="I27" s="53">
        <f t="shared" si="6"/>
        <v>461641248.67451084</v>
      </c>
      <c r="J27" s="42">
        <f t="shared" si="3"/>
        <v>10919635.630749099</v>
      </c>
    </row>
    <row r="28" spans="1:10" x14ac:dyDescent="0.2">
      <c r="A28" s="2">
        <v>19</v>
      </c>
      <c r="B28" s="46">
        <v>19285.690837891205</v>
      </c>
      <c r="C28" s="47">
        <f t="shared" si="4"/>
        <v>594323.99211752915</v>
      </c>
      <c r="D28" s="51">
        <f t="shared" si="0"/>
        <v>809.05829753798616</v>
      </c>
      <c r="E28" s="37">
        <f t="shared" si="1"/>
        <v>596915.86095527117</v>
      </c>
      <c r="F28" s="37">
        <f t="shared" si="5"/>
        <v>24774.194374743616</v>
      </c>
      <c r="G28" s="45">
        <v>1</v>
      </c>
      <c r="H28" s="53">
        <f t="shared" si="2"/>
        <v>30123671.07404143</v>
      </c>
      <c r="I28" s="53">
        <f t="shared" si="6"/>
        <v>491764919.74855226</v>
      </c>
      <c r="J28" s="42">
        <f t="shared" si="3"/>
        <v>30123671.07404143</v>
      </c>
    </row>
    <row r="29" spans="1:10" x14ac:dyDescent="0.2">
      <c r="A29" s="2">
        <v>20</v>
      </c>
      <c r="B29" s="46">
        <v>26895.02776475194</v>
      </c>
      <c r="C29" s="47">
        <f t="shared" si="4"/>
        <v>621219.01988228108</v>
      </c>
      <c r="D29" s="51">
        <f t="shared" si="0"/>
        <v>799.80691807130916</v>
      </c>
      <c r="E29" s="37">
        <f t="shared" si="1"/>
        <v>621399.31099491252</v>
      </c>
      <c r="F29" s="37">
        <f t="shared" si="5"/>
        <v>24483.45003964135</v>
      </c>
      <c r="G29" s="45">
        <v>1</v>
      </c>
      <c r="H29" s="53">
        <f t="shared" si="2"/>
        <v>5815707.1242495691</v>
      </c>
      <c r="I29" s="53">
        <f t="shared" si="6"/>
        <v>497580626.87280184</v>
      </c>
      <c r="J29" s="42">
        <f t="shared" si="3"/>
        <v>5815707.1242495691</v>
      </c>
    </row>
    <row r="30" spans="1:10" x14ac:dyDescent="0.2">
      <c r="A30" s="2">
        <v>21</v>
      </c>
      <c r="B30" s="46">
        <v>28129.77249698804</v>
      </c>
      <c r="C30" s="47">
        <f t="shared" si="4"/>
        <v>649348.79237926914</v>
      </c>
      <c r="D30" s="51">
        <f t="shared" si="0"/>
        <v>791.10309782950083</v>
      </c>
      <c r="E30" s="37">
        <f t="shared" si="1"/>
        <v>645609.65924307634</v>
      </c>
      <c r="F30" s="37">
        <f t="shared" si="5"/>
        <v>24210.34824816382</v>
      </c>
      <c r="G30" s="45">
        <v>1</v>
      </c>
      <c r="H30" s="53">
        <f t="shared" si="2"/>
        <v>15361886.4422713</v>
      </c>
      <c r="I30" s="53">
        <f t="shared" si="6"/>
        <v>512942513.31507313</v>
      </c>
      <c r="J30" s="42">
        <f t="shared" si="3"/>
        <v>15361886.4422713</v>
      </c>
    </row>
    <row r="31" spans="1:10" x14ac:dyDescent="0.2">
      <c r="A31" s="2">
        <v>22</v>
      </c>
      <c r="B31" s="46">
        <v>20565.645027175127</v>
      </c>
      <c r="C31" s="47">
        <f t="shared" si="4"/>
        <v>669914.43740644422</v>
      </c>
      <c r="D31" s="51">
        <f t="shared" si="0"/>
        <v>782.8906842623544</v>
      </c>
      <c r="E31" s="37">
        <f t="shared" si="1"/>
        <v>669562.69512284268</v>
      </c>
      <c r="F31" s="37">
        <f t="shared" si="5"/>
        <v>23953.035879766336</v>
      </c>
      <c r="G31" s="45">
        <v>1</v>
      </c>
      <c r="H31" s="53">
        <f t="shared" si="2"/>
        <v>11474416.788218593</v>
      </c>
      <c r="I31" s="53">
        <f t="shared" si="6"/>
        <v>524416930.10329175</v>
      </c>
      <c r="J31" s="42">
        <f t="shared" si="3"/>
        <v>11474416.788218593</v>
      </c>
    </row>
    <row r="32" spans="1:10" x14ac:dyDescent="0.2">
      <c r="A32" s="2">
        <v>23</v>
      </c>
      <c r="B32" s="46">
        <v>24169.479176345725</v>
      </c>
      <c r="C32" s="47">
        <f t="shared" si="4"/>
        <v>694083.91658278997</v>
      </c>
      <c r="D32" s="51">
        <f t="shared" si="0"/>
        <v>775.12150431660416</v>
      </c>
      <c r="E32" s="37">
        <f t="shared" si="1"/>
        <v>693272.62441656343</v>
      </c>
      <c r="F32" s="37">
        <f t="shared" si="5"/>
        <v>23709.92929372075</v>
      </c>
      <c r="G32" s="45">
        <v>1</v>
      </c>
      <c r="H32" s="53">
        <f t="shared" si="2"/>
        <v>211186.09462062831</v>
      </c>
      <c r="I32" s="53">
        <f t="shared" si="6"/>
        <v>524628116.1979124</v>
      </c>
      <c r="J32" s="42">
        <f t="shared" si="3"/>
        <v>211186.09462062831</v>
      </c>
    </row>
    <row r="33" spans="1:10" x14ac:dyDescent="0.2">
      <c r="A33" s="2">
        <v>24</v>
      </c>
      <c r="B33" s="46">
        <v>22321.207628200456</v>
      </c>
      <c r="C33" s="47">
        <f t="shared" si="4"/>
        <v>716405.12421099038</v>
      </c>
      <c r="D33" s="51">
        <f t="shared" si="0"/>
        <v>767.75394147548241</v>
      </c>
      <c r="E33" s="37">
        <f t="shared" si="1"/>
        <v>716752.28960940253</v>
      </c>
      <c r="F33" s="37">
        <f t="shared" si="5"/>
        <v>23479.665192839107</v>
      </c>
      <c r="G33" s="45">
        <v>1</v>
      </c>
      <c r="H33" s="53">
        <f t="shared" si="2"/>
        <v>1342023.9290685144</v>
      </c>
      <c r="I33" s="53">
        <f t="shared" si="6"/>
        <v>525970140.1269809</v>
      </c>
      <c r="J33" s="42">
        <f t="shared" si="3"/>
        <v>1342023.9290685144</v>
      </c>
    </row>
    <row r="34" spans="1:10" x14ac:dyDescent="0.2">
      <c r="C34" s="48"/>
    </row>
    <row r="35" spans="1:10" x14ac:dyDescent="0.2">
      <c r="C35" s="48"/>
    </row>
    <row r="36" spans="1:10" x14ac:dyDescent="0.2">
      <c r="C36" s="48"/>
      <c r="D36" s="57" t="s">
        <v>46</v>
      </c>
    </row>
    <row r="37" spans="1:10" x14ac:dyDescent="0.2">
      <c r="C37" s="48"/>
    </row>
  </sheetData>
  <phoneticPr fontId="2" type="noConversion"/>
  <pageMargins left="0.75" right="0.75" top="1" bottom="1" header="0.5" footer="0.5"/>
  <pageSetup orientation="portrait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2" r:id="rId4" name="ComboBox1">
          <controlPr defaultSize="0" autoLine="0" linkedCell="W4" listFillRange="Y5:Y6" r:id="rId5">
            <anchor moveWithCells="1">
              <from>
                <xdr:col>7</xdr:col>
                <xdr:colOff>9525</xdr:colOff>
                <xdr:row>6</xdr:row>
                <xdr:rowOff>0</xdr:rowOff>
              </from>
              <to>
                <xdr:col>8</xdr:col>
                <xdr:colOff>628650</xdr:colOff>
                <xdr:row>7</xdr:row>
                <xdr:rowOff>76200</xdr:rowOff>
              </to>
            </anchor>
          </controlPr>
        </control>
      </mc:Choice>
      <mc:Fallback>
        <control shapeId="1026" r:id="rId4" name="ComboBox1"/>
      </mc:Fallback>
    </mc:AlternateContent>
    <mc:AlternateContent xmlns:mc="http://schemas.openxmlformats.org/markup-compatibility/2006">
      <mc:Choice Requires="x14">
        <control shapeId="1028" r:id="rId6" name="ComboBox2">
          <controlPr defaultSize="0" autoLine="0" linkedCell="W8" listFillRange="Y9:Y11" r:id="rId7">
            <anchor moveWithCells="1">
              <from>
                <xdr:col>9</xdr:col>
                <xdr:colOff>9525</xdr:colOff>
                <xdr:row>3</xdr:row>
                <xdr:rowOff>0</xdr:rowOff>
              </from>
              <to>
                <xdr:col>11</xdr:col>
                <xdr:colOff>66675</xdr:colOff>
                <xdr:row>4</xdr:row>
                <xdr:rowOff>76200</xdr:rowOff>
              </to>
            </anchor>
          </controlPr>
        </control>
      </mc:Choice>
      <mc:Fallback>
        <control shapeId="1028" r:id="rId6" name="ComboBox2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518"/>
  <sheetViews>
    <sheetView topLeftCell="A10" workbookViewId="0">
      <selection activeCell="D17" sqref="D17"/>
    </sheetView>
  </sheetViews>
  <sheetFormatPr defaultColWidth="9" defaultRowHeight="12.75" x14ac:dyDescent="0.2"/>
  <cols>
    <col min="1" max="1" width="8.125" style="2" customWidth="1"/>
    <col min="2" max="2" width="10.375" style="2" customWidth="1"/>
    <col min="3" max="3" width="19.625" style="2" bestFit="1" customWidth="1"/>
    <col min="4" max="4" width="12.75" style="2" customWidth="1"/>
    <col min="5" max="5" width="8.875" style="2" customWidth="1"/>
    <col min="6" max="6" width="10.25" style="2" customWidth="1"/>
    <col min="7" max="7" width="8.75" style="2" customWidth="1"/>
    <col min="8" max="8" width="9" style="2"/>
    <col min="9" max="9" width="12.375" style="2" customWidth="1"/>
    <col min="10" max="10" width="11.625" style="2" customWidth="1"/>
    <col min="11" max="11" width="11.25" style="2" bestFit="1" customWidth="1"/>
    <col min="12" max="12" width="16" style="2" bestFit="1" customWidth="1"/>
    <col min="13" max="16384" width="9" style="2"/>
  </cols>
  <sheetData>
    <row r="1" spans="1:12" ht="20.25" x14ac:dyDescent="0.3">
      <c r="A1" s="1" t="s">
        <v>15</v>
      </c>
    </row>
    <row r="4" spans="1:12" x14ac:dyDescent="0.2">
      <c r="B4" s="3" t="s">
        <v>2</v>
      </c>
      <c r="C4" s="4">
        <f>Qi</f>
        <v>2658.5075829394486</v>
      </c>
      <c r="D4" s="2" t="s">
        <v>7</v>
      </c>
    </row>
    <row r="5" spans="1:12" x14ac:dyDescent="0.2">
      <c r="B5" s="3" t="s">
        <v>3</v>
      </c>
      <c r="C5" s="5">
        <f>Di</f>
        <v>27.791006545236471</v>
      </c>
      <c r="D5" s="2" t="s">
        <v>20</v>
      </c>
    </row>
    <row r="6" spans="1:12" x14ac:dyDescent="0.2">
      <c r="B6" s="3" t="s">
        <v>4</v>
      </c>
      <c r="C6" s="5">
        <f>b</f>
        <v>4.4378893151897598</v>
      </c>
    </row>
    <row r="7" spans="1:12" x14ac:dyDescent="0.2">
      <c r="A7" s="3"/>
      <c r="C7" s="3" t="s">
        <v>11</v>
      </c>
      <c r="D7" s="6">
        <v>0.1</v>
      </c>
      <c r="E7" s="2" t="s">
        <v>19</v>
      </c>
    </row>
    <row r="8" spans="1:12" x14ac:dyDescent="0.2">
      <c r="A8" s="3"/>
      <c r="C8" s="3"/>
    </row>
    <row r="9" spans="1:12" x14ac:dyDescent="0.2">
      <c r="A9" s="3"/>
      <c r="C9" s="3" t="s">
        <v>17</v>
      </c>
      <c r="D9" s="7">
        <f>SUM(D14:D518)</f>
        <v>7654061.7592960652</v>
      </c>
      <c r="H9" s="3" t="s">
        <v>17</v>
      </c>
      <c r="I9" s="7">
        <f>SUM(I14:I518)</f>
        <v>3465711.0007506218</v>
      </c>
      <c r="J9" s="56"/>
    </row>
    <row r="10" spans="1:12" x14ac:dyDescent="0.2">
      <c r="A10" s="8"/>
      <c r="B10" s="9" t="s">
        <v>12</v>
      </c>
      <c r="C10" s="10"/>
      <c r="D10" s="10"/>
      <c r="E10" s="11"/>
      <c r="F10" s="12" t="s">
        <v>13</v>
      </c>
      <c r="G10" s="13"/>
      <c r="H10" s="13"/>
      <c r="I10" s="14"/>
      <c r="J10" s="14"/>
    </row>
    <row r="11" spans="1:12" x14ac:dyDescent="0.2">
      <c r="A11" s="8"/>
      <c r="B11" s="15"/>
      <c r="C11" s="16"/>
      <c r="D11" s="16"/>
      <c r="E11" s="17" t="s">
        <v>24</v>
      </c>
      <c r="F11" s="18" t="s">
        <v>26</v>
      </c>
      <c r="G11" s="16"/>
      <c r="H11" s="16"/>
      <c r="I11" s="16" t="s">
        <v>44</v>
      </c>
      <c r="J11" s="55" t="s">
        <v>44</v>
      </c>
      <c r="K11" s="8" t="s">
        <v>45</v>
      </c>
    </row>
    <row r="12" spans="1:12" x14ac:dyDescent="0.2">
      <c r="A12" s="8" t="s">
        <v>0</v>
      </c>
      <c r="B12" s="15"/>
      <c r="C12" s="16"/>
      <c r="D12" s="16" t="s">
        <v>32</v>
      </c>
      <c r="E12" s="17" t="s">
        <v>10</v>
      </c>
      <c r="F12" s="18" t="s">
        <v>27</v>
      </c>
      <c r="G12" s="16"/>
      <c r="H12" s="16"/>
      <c r="I12" s="16" t="s">
        <v>32</v>
      </c>
      <c r="J12" s="19" t="s">
        <v>29</v>
      </c>
      <c r="K12" s="19" t="s">
        <v>29</v>
      </c>
    </row>
    <row r="13" spans="1:12" x14ac:dyDescent="0.2">
      <c r="A13" s="8" t="s">
        <v>23</v>
      </c>
      <c r="B13" s="20" t="s">
        <v>21</v>
      </c>
      <c r="C13" s="21" t="s">
        <v>6</v>
      </c>
      <c r="D13" s="21" t="s">
        <v>1</v>
      </c>
      <c r="E13" s="22" t="s">
        <v>25</v>
      </c>
      <c r="F13" s="23" t="s">
        <v>25</v>
      </c>
      <c r="G13" s="21" t="s">
        <v>14</v>
      </c>
      <c r="H13" s="21" t="s">
        <v>22</v>
      </c>
      <c r="I13" s="21" t="s">
        <v>1</v>
      </c>
      <c r="J13" s="24" t="s">
        <v>1</v>
      </c>
      <c r="K13" s="24" t="s">
        <v>1</v>
      </c>
    </row>
    <row r="14" spans="1:12" x14ac:dyDescent="0.2">
      <c r="A14" s="2">
        <v>0</v>
      </c>
      <c r="B14" s="25">
        <f>$C$4*(1+($C$6*$C$5*A14))^(-1/$C$6)</f>
        <v>2658.5075829394486</v>
      </c>
      <c r="C14" s="26">
        <f>((C4^C6)/((1-C6)*C5))*((C4^(1-C6))-(B14^(1-C6)))</f>
        <v>0</v>
      </c>
      <c r="D14" s="26">
        <v>0</v>
      </c>
      <c r="E14" s="27"/>
      <c r="F14" s="28">
        <f>C5</f>
        <v>27.791006545236471</v>
      </c>
      <c r="G14" s="29">
        <f>$C$6</f>
        <v>4.4378893151897598</v>
      </c>
      <c r="H14" s="30">
        <f>IF($C$6=0, $C$4*EXP(-A14*($C$5/12)), $C$4*(1+$C$6*($C$5/12)*A14)^(-1/$C$6))</f>
        <v>2658.5075829394486</v>
      </c>
      <c r="I14" s="26">
        <v>0</v>
      </c>
      <c r="J14" s="31">
        <v>0</v>
      </c>
      <c r="K14" s="31">
        <v>0</v>
      </c>
    </row>
    <row r="15" spans="1:12" x14ac:dyDescent="0.2">
      <c r="A15" s="2">
        <v>1</v>
      </c>
      <c r="B15" s="25">
        <f>$C$4*(1+($C$6*($C$5/12)*A15))^(-1/$C$6)</f>
        <v>1540.0607501259451</v>
      </c>
      <c r="C15" s="32">
        <f>(($C$4^$C$6)/((1-$C$6)*($C$5/12)))*(($C$4^(1-$C$6))-(B15^(1-$C$6)))*30.4375</f>
        <v>56234.87133667343</v>
      </c>
      <c r="D15" s="32">
        <f>C15</f>
        <v>56234.87133667343</v>
      </c>
      <c r="E15" s="33">
        <f>-LN(B15/B14)*12</f>
        <v>6.55131651017465</v>
      </c>
      <c r="F15" s="34">
        <f>IF(E15&gt;0.1,E15,0.1)</f>
        <v>6.55131651017465</v>
      </c>
      <c r="G15" s="29">
        <f t="shared" ref="G15:G25" si="0">$C$6</f>
        <v>4.4378893151897598</v>
      </c>
      <c r="H15" s="35">
        <f>H14*EXP(-F15/12)</f>
        <v>1540.0607501259451</v>
      </c>
      <c r="I15" s="32">
        <f>IF(G15=0,((H14-H15)/(F15/12)*30.4375),D15)</f>
        <v>56234.87133667343</v>
      </c>
      <c r="J15" s="36">
        <f>I15+J14</f>
        <v>56234.87133667343</v>
      </c>
      <c r="K15" s="36">
        <v>4490</v>
      </c>
    </row>
    <row r="16" spans="1:12" x14ac:dyDescent="0.2">
      <c r="A16" s="2">
        <v>2</v>
      </c>
      <c r="B16" s="25">
        <f t="shared" ref="B16:B79" si="1">$C$4*(1+($C$6*($C$5/12)*A16))^(-1/$C$6)</f>
        <v>1330.8950817653567</v>
      </c>
      <c r="C16" s="32">
        <f t="shared" ref="C16:C79" si="2">(($C$4^$C$6)/((1-$C$6)*($C$5/12)))*(($C$4^(1-$C$6))-(B16^(1-$C$6)))*30.4375</f>
        <v>99509.168169759505</v>
      </c>
      <c r="D16" s="32">
        <f>C16-C15</f>
        <v>43274.296833086075</v>
      </c>
      <c r="E16" s="33">
        <f t="shared" ref="E16:E79" si="3">-LN(B16/B15)*12</f>
        <v>1.7516418491734815</v>
      </c>
      <c r="F16" s="34">
        <f t="shared" ref="F16:F79" si="4">IF(E16&gt;0.1,E16,0.1)</f>
        <v>1.7516418491734815</v>
      </c>
      <c r="G16" s="29">
        <f t="shared" si="0"/>
        <v>4.4378893151897598</v>
      </c>
      <c r="H16" s="35">
        <f t="shared" ref="H16:H79" si="5">H15*EXP(-F16/12)</f>
        <v>1330.8950817653567</v>
      </c>
      <c r="I16" s="32">
        <f t="shared" ref="I16:I79" si="6">IF(G16=0,((H15-H16)/(F16/12)*30.4375),D16)</f>
        <v>43274.296833086075</v>
      </c>
      <c r="J16" s="36">
        <f t="shared" ref="J16:J79" si="7">I16+J15</f>
        <v>99509.168169759505</v>
      </c>
      <c r="K16" s="36">
        <v>11223</v>
      </c>
      <c r="L16" s="38"/>
    </row>
    <row r="17" spans="1:11" x14ac:dyDescent="0.2">
      <c r="A17" s="2">
        <v>3</v>
      </c>
      <c r="B17" s="25">
        <f t="shared" si="1"/>
        <v>1218.9612339389862</v>
      </c>
      <c r="C17" s="32">
        <f t="shared" si="2"/>
        <v>138179.51790604956</v>
      </c>
      <c r="D17" s="32">
        <f t="shared" ref="D17:D80" si="8">C17-C16</f>
        <v>38670.349736290053</v>
      </c>
      <c r="E17" s="33">
        <f t="shared" si="3"/>
        <v>1.0542319345996609</v>
      </c>
      <c r="F17" s="34">
        <f t="shared" si="4"/>
        <v>1.0542319345996609</v>
      </c>
      <c r="G17" s="29">
        <f t="shared" si="0"/>
        <v>4.4378893151897598</v>
      </c>
      <c r="H17" s="35">
        <f t="shared" si="5"/>
        <v>1218.9612339389862</v>
      </c>
      <c r="I17" s="32">
        <f t="shared" si="6"/>
        <v>38670.349736290053</v>
      </c>
      <c r="J17" s="36">
        <f t="shared" si="7"/>
        <v>138179.51790604956</v>
      </c>
      <c r="K17" s="36">
        <v>16252</v>
      </c>
    </row>
    <row r="18" spans="1:11" x14ac:dyDescent="0.2">
      <c r="A18" s="2">
        <v>4</v>
      </c>
      <c r="B18" s="25">
        <f t="shared" si="1"/>
        <v>1144.4813705492707</v>
      </c>
      <c r="C18" s="32">
        <f t="shared" si="2"/>
        <v>174083.48006358219</v>
      </c>
      <c r="D18" s="32">
        <f t="shared" si="8"/>
        <v>35903.962157532631</v>
      </c>
      <c r="E18" s="33">
        <f t="shared" si="3"/>
        <v>0.75656958671332908</v>
      </c>
      <c r="F18" s="34">
        <f t="shared" si="4"/>
        <v>0.75656958671332908</v>
      </c>
      <c r="G18" s="29">
        <f t="shared" si="0"/>
        <v>4.4378893151897598</v>
      </c>
      <c r="H18" s="35">
        <f t="shared" si="5"/>
        <v>1144.4813705492707</v>
      </c>
      <c r="I18" s="32">
        <f t="shared" si="6"/>
        <v>35903.962157532631</v>
      </c>
      <c r="J18" s="36">
        <f t="shared" si="7"/>
        <v>174083.48006358219</v>
      </c>
      <c r="K18" s="36">
        <v>19597</v>
      </c>
    </row>
    <row r="19" spans="1:11" x14ac:dyDescent="0.2">
      <c r="A19" s="2">
        <v>5</v>
      </c>
      <c r="B19" s="25">
        <f t="shared" si="1"/>
        <v>1089.5261231064674</v>
      </c>
      <c r="C19" s="32">
        <f t="shared" si="2"/>
        <v>208045.01267456368</v>
      </c>
      <c r="D19" s="32">
        <f t="shared" si="8"/>
        <v>33961.532610981492</v>
      </c>
      <c r="E19" s="33">
        <f t="shared" si="3"/>
        <v>0.59050476768999349</v>
      </c>
      <c r="F19" s="34">
        <f t="shared" si="4"/>
        <v>0.59050476768999349</v>
      </c>
      <c r="G19" s="29">
        <f t="shared" si="0"/>
        <v>4.4378893151897598</v>
      </c>
      <c r="H19" s="35">
        <f t="shared" si="5"/>
        <v>1089.5261231064674</v>
      </c>
      <c r="I19" s="32">
        <f t="shared" si="6"/>
        <v>33961.532610981492</v>
      </c>
      <c r="J19" s="36">
        <f t="shared" si="7"/>
        <v>208045.01267456368</v>
      </c>
      <c r="K19" s="36">
        <v>23131</v>
      </c>
    </row>
    <row r="20" spans="1:11" x14ac:dyDescent="0.2">
      <c r="A20" s="2">
        <v>6</v>
      </c>
      <c r="B20" s="25">
        <f t="shared" si="1"/>
        <v>1046.4232377273411</v>
      </c>
      <c r="C20" s="32">
        <f t="shared" si="2"/>
        <v>240527.50783155154</v>
      </c>
      <c r="D20" s="32">
        <f t="shared" si="8"/>
        <v>32482.495156987861</v>
      </c>
      <c r="E20" s="33">
        <f t="shared" si="3"/>
        <v>0.48437932180858162</v>
      </c>
      <c r="F20" s="34">
        <f t="shared" si="4"/>
        <v>0.48437932180858162</v>
      </c>
      <c r="G20" s="29">
        <f t="shared" si="0"/>
        <v>4.4378893151897598</v>
      </c>
      <c r="H20" s="35">
        <f t="shared" si="5"/>
        <v>1046.4232377273411</v>
      </c>
      <c r="I20" s="32">
        <f t="shared" si="6"/>
        <v>32482.495156987861</v>
      </c>
      <c r="J20" s="36">
        <f t="shared" si="7"/>
        <v>240527.50783155154</v>
      </c>
      <c r="K20" s="36">
        <v>26363</v>
      </c>
    </row>
    <row r="21" spans="1:11" x14ac:dyDescent="0.2">
      <c r="A21" s="2">
        <v>7</v>
      </c>
      <c r="B21" s="25">
        <f t="shared" si="1"/>
        <v>1011.2195083031027</v>
      </c>
      <c r="C21" s="32">
        <f t="shared" si="2"/>
        <v>271825.64864594268</v>
      </c>
      <c r="D21" s="32">
        <f t="shared" si="8"/>
        <v>31298.140814391139</v>
      </c>
      <c r="E21" s="33">
        <f t="shared" si="3"/>
        <v>0.41065046793562698</v>
      </c>
      <c r="F21" s="34">
        <f t="shared" si="4"/>
        <v>0.41065046793562698</v>
      </c>
      <c r="G21" s="29">
        <f t="shared" si="0"/>
        <v>4.4378893151897598</v>
      </c>
      <c r="H21" s="35">
        <f t="shared" si="5"/>
        <v>1011.2195083031027</v>
      </c>
      <c r="I21" s="32">
        <f t="shared" si="6"/>
        <v>31298.140814391139</v>
      </c>
      <c r="J21" s="36">
        <f t="shared" si="7"/>
        <v>271825.64864594268</v>
      </c>
      <c r="K21" s="36">
        <v>29372.6</v>
      </c>
    </row>
    <row r="22" spans="1:11" x14ac:dyDescent="0.2">
      <c r="A22" s="2">
        <v>8</v>
      </c>
      <c r="B22" s="25">
        <f t="shared" si="1"/>
        <v>981.62547118274335</v>
      </c>
      <c r="C22" s="32">
        <f t="shared" si="2"/>
        <v>302142.13761398895</v>
      </c>
      <c r="D22" s="32">
        <f t="shared" si="8"/>
        <v>30316.488968046266</v>
      </c>
      <c r="E22" s="33">
        <f t="shared" si="3"/>
        <v>0.35642968486688792</v>
      </c>
      <c r="F22" s="34">
        <f t="shared" si="4"/>
        <v>0.35642968486688792</v>
      </c>
      <c r="G22" s="29">
        <f t="shared" si="0"/>
        <v>4.4378893151897598</v>
      </c>
      <c r="H22" s="35">
        <f t="shared" si="5"/>
        <v>981.62547118274335</v>
      </c>
      <c r="I22" s="32">
        <f t="shared" si="6"/>
        <v>30316.488968046266</v>
      </c>
      <c r="J22" s="36">
        <f t="shared" si="7"/>
        <v>302142.13761398895</v>
      </c>
      <c r="K22" s="36">
        <v>32047.8</v>
      </c>
    </row>
    <row r="23" spans="1:11" x14ac:dyDescent="0.2">
      <c r="A23" s="2">
        <v>9</v>
      </c>
      <c r="B23" s="25">
        <f t="shared" si="1"/>
        <v>956.2033114394286</v>
      </c>
      <c r="C23" s="32">
        <f t="shared" si="2"/>
        <v>331624.27084936784</v>
      </c>
      <c r="D23" s="32">
        <f t="shared" si="8"/>
        <v>29482.133235378889</v>
      </c>
      <c r="E23" s="33">
        <f t="shared" si="3"/>
        <v>0.31487138864928194</v>
      </c>
      <c r="F23" s="34">
        <f t="shared" si="4"/>
        <v>0.31487138864928194</v>
      </c>
      <c r="G23" s="29">
        <f t="shared" si="0"/>
        <v>4.4378893151897598</v>
      </c>
      <c r="H23" s="35">
        <f t="shared" si="5"/>
        <v>956.2033114394286</v>
      </c>
      <c r="I23" s="32">
        <f t="shared" si="6"/>
        <v>29482.133235378889</v>
      </c>
      <c r="J23" s="36">
        <f t="shared" si="7"/>
        <v>331624.27084936784</v>
      </c>
      <c r="K23" s="36">
        <v>34783.800000000003</v>
      </c>
    </row>
    <row r="24" spans="1:11" x14ac:dyDescent="0.2">
      <c r="A24" s="2">
        <v>10</v>
      </c>
      <c r="B24" s="25">
        <f t="shared" si="1"/>
        <v>933.99450355889974</v>
      </c>
      <c r="C24" s="32">
        <f t="shared" si="2"/>
        <v>360383.52156295488</v>
      </c>
      <c r="D24" s="32">
        <f t="shared" si="8"/>
        <v>28759.25071358704</v>
      </c>
      <c r="E24" s="33">
        <f t="shared" si="3"/>
        <v>0.28200007127195648</v>
      </c>
      <c r="F24" s="34">
        <f t="shared" si="4"/>
        <v>0.28200007127195648</v>
      </c>
      <c r="G24" s="29">
        <f t="shared" si="0"/>
        <v>4.4378893151897598</v>
      </c>
      <c r="H24" s="35">
        <f t="shared" si="5"/>
        <v>933.99450355889974</v>
      </c>
      <c r="I24" s="32">
        <f t="shared" si="6"/>
        <v>28759.25071358704</v>
      </c>
      <c r="J24" s="36">
        <f t="shared" si="7"/>
        <v>360383.52156295488</v>
      </c>
      <c r="K24" s="36">
        <v>37580.600000000006</v>
      </c>
    </row>
    <row r="25" spans="1:11" x14ac:dyDescent="0.2">
      <c r="A25" s="2">
        <v>11</v>
      </c>
      <c r="B25" s="25">
        <f t="shared" si="1"/>
        <v>914.3300069111516</v>
      </c>
      <c r="C25" s="32">
        <f t="shared" si="2"/>
        <v>388506.93956500437</v>
      </c>
      <c r="D25" s="32">
        <f t="shared" si="8"/>
        <v>28123.418002049497</v>
      </c>
      <c r="E25" s="33">
        <f t="shared" si="3"/>
        <v>0.25534787031420525</v>
      </c>
      <c r="F25" s="34">
        <f t="shared" si="4"/>
        <v>0.25534787031420525</v>
      </c>
      <c r="G25" s="29">
        <f t="shared" si="0"/>
        <v>4.4378893151897598</v>
      </c>
      <c r="H25" s="35">
        <f t="shared" si="5"/>
        <v>914.3300069111516</v>
      </c>
      <c r="I25" s="32">
        <f t="shared" si="6"/>
        <v>28123.418002049497</v>
      </c>
      <c r="J25" s="36">
        <f t="shared" si="7"/>
        <v>388506.93956500437</v>
      </c>
      <c r="K25" s="36">
        <v>39951.800000000003</v>
      </c>
    </row>
    <row r="26" spans="1:11" x14ac:dyDescent="0.2">
      <c r="A26" s="2">
        <v>12</v>
      </c>
      <c r="B26" s="25">
        <f t="shared" si="1"/>
        <v>896.72548922859369</v>
      </c>
      <c r="C26" s="32">
        <f t="shared" si="2"/>
        <v>416064.22018317942</v>
      </c>
      <c r="D26" s="32">
        <f t="shared" si="8"/>
        <v>27557.280618175049</v>
      </c>
      <c r="E26" s="33">
        <f t="shared" si="3"/>
        <v>0.23330137238183857</v>
      </c>
      <c r="F26" s="34">
        <f t="shared" si="4"/>
        <v>0.23330137238183857</v>
      </c>
      <c r="G26" s="29">
        <v>0</v>
      </c>
      <c r="H26" s="35">
        <f t="shared" si="5"/>
        <v>896.72548922859369</v>
      </c>
      <c r="I26" s="32">
        <f t="shared" si="6"/>
        <v>27561.132701055754</v>
      </c>
      <c r="J26" s="36">
        <f t="shared" si="7"/>
        <v>416068.0722660601</v>
      </c>
      <c r="K26" s="36">
        <v>42839.8</v>
      </c>
    </row>
    <row r="27" spans="1:11" x14ac:dyDescent="0.2">
      <c r="A27" s="2">
        <v>13</v>
      </c>
      <c r="B27" s="25">
        <f t="shared" si="1"/>
        <v>880.81976489935971</v>
      </c>
      <c r="C27" s="32">
        <f t="shared" si="2"/>
        <v>443112.31113107502</v>
      </c>
      <c r="D27" s="32">
        <f t="shared" si="8"/>
        <v>27048.090947895602</v>
      </c>
      <c r="E27" s="33">
        <f t="shared" si="3"/>
        <v>0.21476109931685969</v>
      </c>
      <c r="F27" s="34">
        <f t="shared" si="4"/>
        <v>0.21476109931685969</v>
      </c>
      <c r="G27" s="29">
        <v>0</v>
      </c>
      <c r="H27" s="35">
        <f t="shared" si="5"/>
        <v>880.81976489935971</v>
      </c>
      <c r="I27" s="32">
        <f t="shared" si="6"/>
        <v>27051.294809593262</v>
      </c>
      <c r="J27" s="36">
        <f t="shared" si="7"/>
        <v>443119.36707565334</v>
      </c>
      <c r="K27" s="36">
        <v>45423.8</v>
      </c>
    </row>
    <row r="28" spans="1:11" x14ac:dyDescent="0.2">
      <c r="A28" s="2">
        <v>14</v>
      </c>
      <c r="B28" s="25">
        <f t="shared" si="1"/>
        <v>866.33676004205756</v>
      </c>
      <c r="C28" s="32">
        <f t="shared" si="2"/>
        <v>469698.53786046384</v>
      </c>
      <c r="D28" s="32">
        <f t="shared" si="8"/>
        <v>26586.226729388814</v>
      </c>
      <c r="E28" s="33">
        <f t="shared" si="3"/>
        <v>0.19895188185983459</v>
      </c>
      <c r="F28" s="34">
        <f t="shared" si="4"/>
        <v>0.19895188185983459</v>
      </c>
      <c r="G28" s="29">
        <v>0</v>
      </c>
      <c r="H28" s="35">
        <f t="shared" si="5"/>
        <v>866.33676004205756</v>
      </c>
      <c r="I28" s="32">
        <f t="shared" si="6"/>
        <v>26588.929316368358</v>
      </c>
      <c r="J28" s="36">
        <f t="shared" si="7"/>
        <v>469708.2963920217</v>
      </c>
      <c r="K28" s="36">
        <v>47411.8</v>
      </c>
    </row>
    <row r="29" spans="1:11" x14ac:dyDescent="0.2">
      <c r="A29" s="2">
        <v>15</v>
      </c>
      <c r="B29" s="25">
        <f t="shared" si="1"/>
        <v>853.06101965058963</v>
      </c>
      <c r="C29" s="32">
        <f t="shared" si="2"/>
        <v>495862.79532322322</v>
      </c>
      <c r="D29" s="32">
        <f t="shared" si="8"/>
        <v>26164.257462759386</v>
      </c>
      <c r="E29" s="33">
        <f t="shared" si="3"/>
        <v>0.185311453222511</v>
      </c>
      <c r="F29" s="34">
        <f t="shared" si="4"/>
        <v>0.185311453222511</v>
      </c>
      <c r="G29" s="29">
        <v>0</v>
      </c>
      <c r="H29" s="35">
        <f t="shared" si="5"/>
        <v>853.06101965058963</v>
      </c>
      <c r="I29" s="32">
        <f t="shared" si="6"/>
        <v>26166.564956788261</v>
      </c>
      <c r="J29" s="36">
        <f t="shared" si="7"/>
        <v>495874.86134880997</v>
      </c>
      <c r="K29" s="36">
        <v>50299.8</v>
      </c>
    </row>
    <row r="30" spans="1:11" x14ac:dyDescent="0.2">
      <c r="A30" s="2">
        <v>16</v>
      </c>
      <c r="B30" s="25">
        <f t="shared" si="1"/>
        <v>840.82137756669897</v>
      </c>
      <c r="C30" s="32">
        <f t="shared" si="2"/>
        <v>521639.12845630251</v>
      </c>
      <c r="D30" s="32">
        <f t="shared" si="8"/>
        <v>25776.333133079286</v>
      </c>
      <c r="E30" s="33">
        <f t="shared" si="3"/>
        <v>0.17342202924636141</v>
      </c>
      <c r="F30" s="34">
        <f t="shared" si="4"/>
        <v>0.17342202924636141</v>
      </c>
      <c r="G30" s="29">
        <v>0</v>
      </c>
      <c r="H30" s="35">
        <f t="shared" si="5"/>
        <v>840.82137756669897</v>
      </c>
      <c r="I30" s="32">
        <f t="shared" si="6"/>
        <v>25778.324072025927</v>
      </c>
      <c r="J30" s="36">
        <f t="shared" si="7"/>
        <v>521653.18542083591</v>
      </c>
      <c r="K30" s="36">
        <v>52944.600000000006</v>
      </c>
    </row>
    <row r="31" spans="1:11" x14ac:dyDescent="0.2">
      <c r="A31" s="2">
        <v>17</v>
      </c>
      <c r="B31" s="25">
        <f t="shared" si="1"/>
        <v>829.47974182114012</v>
      </c>
      <c r="C31" s="32">
        <f t="shared" si="2"/>
        <v>547056.89927829511</v>
      </c>
      <c r="D31" s="32">
        <f t="shared" si="8"/>
        <v>25417.770821992599</v>
      </c>
      <c r="E31" s="33">
        <f t="shared" si="3"/>
        <v>0.16296668800111452</v>
      </c>
      <c r="F31" s="34">
        <f t="shared" si="4"/>
        <v>0.16296668800111452</v>
      </c>
      <c r="G31" s="29">
        <v>0</v>
      </c>
      <c r="H31" s="35">
        <f t="shared" si="5"/>
        <v>829.47974182114012</v>
      </c>
      <c r="I31" s="32">
        <f t="shared" si="6"/>
        <v>25419.504482026645</v>
      </c>
      <c r="J31" s="36">
        <f t="shared" si="7"/>
        <v>547072.68990286253</v>
      </c>
      <c r="K31" s="36">
        <v>55437.400000000009</v>
      </c>
    </row>
    <row r="32" spans="1:11" x14ac:dyDescent="0.2">
      <c r="A32" s="2">
        <v>18</v>
      </c>
      <c r="B32" s="25">
        <f t="shared" si="1"/>
        <v>818.92319390446823</v>
      </c>
      <c r="C32" s="32">
        <f t="shared" si="2"/>
        <v>572141.66658052744</v>
      </c>
      <c r="D32" s="32">
        <f t="shared" si="8"/>
        <v>25084.767302232329</v>
      </c>
      <c r="E32" s="33">
        <f t="shared" si="3"/>
        <v>0.15370065668072824</v>
      </c>
      <c r="F32" s="34">
        <f t="shared" si="4"/>
        <v>0.15370065668072824</v>
      </c>
      <c r="G32" s="29">
        <v>0</v>
      </c>
      <c r="H32" s="35">
        <f t="shared" si="5"/>
        <v>818.92319390446823</v>
      </c>
      <c r="I32" s="32">
        <f t="shared" si="6"/>
        <v>25086.289218488837</v>
      </c>
      <c r="J32" s="36">
        <f t="shared" si="7"/>
        <v>572158.97912135138</v>
      </c>
      <c r="K32" s="36">
        <v>57717.400000000009</v>
      </c>
    </row>
    <row r="33" spans="1:11" x14ac:dyDescent="0.2">
      <c r="A33" s="2">
        <v>19</v>
      </c>
      <c r="B33" s="25">
        <f t="shared" si="1"/>
        <v>809.05829753798616</v>
      </c>
      <c r="C33" s="32">
        <f t="shared" si="2"/>
        <v>596915.86095527105</v>
      </c>
      <c r="D33" s="32">
        <f t="shared" si="8"/>
        <v>24774.194374743616</v>
      </c>
      <c r="E33" s="33">
        <f t="shared" si="3"/>
        <v>0.14543188107820501</v>
      </c>
      <c r="F33" s="34">
        <f t="shared" si="4"/>
        <v>0.14543188107820501</v>
      </c>
      <c r="G33" s="29">
        <v>0</v>
      </c>
      <c r="H33" s="35">
        <f t="shared" si="5"/>
        <v>809.05829753798616</v>
      </c>
      <c r="I33" s="32">
        <f t="shared" si="6"/>
        <v>24775.540075150406</v>
      </c>
      <c r="J33" s="36">
        <f t="shared" si="7"/>
        <v>596934.51919650182</v>
      </c>
      <c r="K33" s="36">
        <v>60423.000000000007</v>
      </c>
    </row>
    <row r="34" spans="1:11" x14ac:dyDescent="0.2">
      <c r="A34" s="2">
        <v>20</v>
      </c>
      <c r="B34" s="25">
        <f t="shared" si="1"/>
        <v>799.80691807130916</v>
      </c>
      <c r="C34" s="32">
        <f t="shared" si="2"/>
        <v>621399.31099491252</v>
      </c>
      <c r="D34" s="32">
        <f t="shared" si="8"/>
        <v>24483.450039641466</v>
      </c>
      <c r="E34" s="33">
        <f t="shared" si="3"/>
        <v>0.1380075548271234</v>
      </c>
      <c r="F34" s="34">
        <f t="shared" si="4"/>
        <v>0.1380075548271234</v>
      </c>
      <c r="G34" s="29">
        <v>0</v>
      </c>
      <c r="H34" s="35">
        <f t="shared" si="5"/>
        <v>799.80691807130916</v>
      </c>
      <c r="I34" s="32">
        <f t="shared" si="6"/>
        <v>24484.647629882289</v>
      </c>
      <c r="J34" s="36">
        <f t="shared" si="7"/>
        <v>621419.16682638414</v>
      </c>
      <c r="K34" s="36">
        <v>63037.400000000009</v>
      </c>
    </row>
    <row r="35" spans="1:11" x14ac:dyDescent="0.2">
      <c r="A35" s="2">
        <v>21</v>
      </c>
      <c r="B35" s="25">
        <f t="shared" si="1"/>
        <v>791.10309782950083</v>
      </c>
      <c r="C35" s="32">
        <f t="shared" si="2"/>
        <v>645609.65924307622</v>
      </c>
      <c r="D35" s="32">
        <f t="shared" si="8"/>
        <v>24210.348248163704</v>
      </c>
      <c r="E35" s="33">
        <f t="shared" si="3"/>
        <v>0.13130457907781368</v>
      </c>
      <c r="F35" s="34">
        <f t="shared" si="4"/>
        <v>0.13130457907781368</v>
      </c>
      <c r="G35" s="29">
        <v>0</v>
      </c>
      <c r="H35" s="35">
        <f t="shared" si="5"/>
        <v>791.10309782950083</v>
      </c>
      <c r="I35" s="32">
        <f t="shared" si="6"/>
        <v>24211.420238714698</v>
      </c>
      <c r="J35" s="36">
        <f t="shared" si="7"/>
        <v>645630.58706509881</v>
      </c>
      <c r="K35" s="36">
        <v>65621.400000000009</v>
      </c>
    </row>
    <row r="36" spans="1:11" x14ac:dyDescent="0.2">
      <c r="A36" s="2">
        <v>22</v>
      </c>
      <c r="B36" s="25">
        <f t="shared" si="1"/>
        <v>782.8906842623544</v>
      </c>
      <c r="C36" s="32">
        <f t="shared" si="2"/>
        <v>669562.69512284256</v>
      </c>
      <c r="D36" s="32">
        <f t="shared" si="8"/>
        <v>23953.035879766336</v>
      </c>
      <c r="E36" s="33">
        <f t="shared" si="3"/>
        <v>0.12522267648953056</v>
      </c>
      <c r="F36" s="34">
        <f t="shared" si="4"/>
        <v>0.12522267648953056</v>
      </c>
      <c r="G36" s="29">
        <v>0</v>
      </c>
      <c r="H36" s="35">
        <f t="shared" si="5"/>
        <v>782.8906842623544</v>
      </c>
      <c r="I36" s="32">
        <f t="shared" si="6"/>
        <v>23954.000501267175</v>
      </c>
      <c r="J36" s="36">
        <f t="shared" si="7"/>
        <v>669584.58756636595</v>
      </c>
      <c r="K36" s="36">
        <v>67992.600000000006</v>
      </c>
    </row>
    <row r="37" spans="1:11" x14ac:dyDescent="0.2">
      <c r="A37" s="2">
        <v>23</v>
      </c>
      <c r="B37" s="25">
        <f t="shared" si="1"/>
        <v>775.12150431660416</v>
      </c>
      <c r="C37" s="32">
        <f t="shared" si="2"/>
        <v>693272.62441656331</v>
      </c>
      <c r="D37" s="32">
        <f t="shared" si="8"/>
        <v>23709.92929372075</v>
      </c>
      <c r="E37" s="33">
        <f t="shared" si="3"/>
        <v>0.11967933601872288</v>
      </c>
      <c r="F37" s="34">
        <f t="shared" si="4"/>
        <v>0.11967933601872288</v>
      </c>
      <c r="G37" s="29">
        <v>0</v>
      </c>
      <c r="H37" s="35">
        <f t="shared" si="5"/>
        <v>775.12150431660416</v>
      </c>
      <c r="I37" s="32">
        <f t="shared" si="6"/>
        <v>23710.801459838814</v>
      </c>
      <c r="J37" s="36">
        <f t="shared" si="7"/>
        <v>693295.38902620482</v>
      </c>
      <c r="K37" s="36">
        <v>70637.400000000009</v>
      </c>
    </row>
    <row r="38" spans="1:11" x14ac:dyDescent="0.2">
      <c r="A38" s="2">
        <v>24</v>
      </c>
      <c r="B38" s="25">
        <f t="shared" si="1"/>
        <v>767.75394147548241</v>
      </c>
      <c r="C38" s="32">
        <f t="shared" si="2"/>
        <v>716752.28960940242</v>
      </c>
      <c r="D38" s="32">
        <f t="shared" si="8"/>
        <v>23479.665192839107</v>
      </c>
      <c r="E38" s="33">
        <f t="shared" si="3"/>
        <v>0.11460604463516688</v>
      </c>
      <c r="F38" s="34">
        <f t="shared" si="4"/>
        <v>0.11460604463516688</v>
      </c>
      <c r="G38" s="29">
        <v>0</v>
      </c>
      <c r="H38" s="35">
        <f t="shared" si="5"/>
        <v>767.75394147548241</v>
      </c>
      <c r="I38" s="32">
        <f t="shared" si="6"/>
        <v>23480.457215726874</v>
      </c>
      <c r="J38" s="36">
        <f t="shared" si="7"/>
        <v>716775.84624193166</v>
      </c>
      <c r="K38" s="36">
        <v>73160.600000000006</v>
      </c>
    </row>
    <row r="39" spans="1:11" x14ac:dyDescent="0.2">
      <c r="A39" s="2">
        <v>25</v>
      </c>
      <c r="B39" s="25">
        <f t="shared" si="1"/>
        <v>760.75181392974389</v>
      </c>
      <c r="C39" s="32">
        <f t="shared" si="2"/>
        <v>740013.35172069352</v>
      </c>
      <c r="D39" s="32">
        <f t="shared" si="8"/>
        <v>23261.062111291103</v>
      </c>
      <c r="E39" s="33">
        <f t="shared" si="3"/>
        <v>0.10994543925083408</v>
      </c>
      <c r="F39" s="34">
        <f t="shared" si="4"/>
        <v>0.10994543925083408</v>
      </c>
      <c r="G39" s="29">
        <v>0</v>
      </c>
      <c r="H39" s="35">
        <f t="shared" si="5"/>
        <v>760.75181392974389</v>
      </c>
      <c r="I39" s="32">
        <f t="shared" si="6"/>
        <v>23261.784240509925</v>
      </c>
      <c r="J39" s="36">
        <f t="shared" si="7"/>
        <v>740037.63048244163</v>
      </c>
      <c r="K39" s="36">
        <v>75616.415094630167</v>
      </c>
    </row>
    <row r="40" spans="1:11" x14ac:dyDescent="0.2">
      <c r="A40" s="2">
        <v>26</v>
      </c>
      <c r="B40" s="25">
        <f t="shared" si="1"/>
        <v>754.08348090610582</v>
      </c>
      <c r="C40" s="32">
        <f t="shared" si="2"/>
        <v>763066.44161868049</v>
      </c>
      <c r="D40" s="32">
        <f t="shared" si="8"/>
        <v>23053.089897986967</v>
      </c>
      <c r="E40" s="33">
        <f t="shared" si="3"/>
        <v>0.10564912691442613</v>
      </c>
      <c r="F40" s="34">
        <f t="shared" si="4"/>
        <v>0.10564912691442613</v>
      </c>
      <c r="G40" s="29">
        <v>0</v>
      </c>
      <c r="H40" s="35">
        <f t="shared" si="5"/>
        <v>754.08348090610582</v>
      </c>
      <c r="I40" s="32">
        <f t="shared" si="6"/>
        <v>23053.750731481236</v>
      </c>
      <c r="J40" s="36">
        <f t="shared" si="7"/>
        <v>763091.38121392287</v>
      </c>
      <c r="K40" s="36">
        <v>78059.981760376933</v>
      </c>
    </row>
    <row r="41" spans="1:11" x14ac:dyDescent="0.2">
      <c r="A41" s="2">
        <v>27</v>
      </c>
      <c r="B41" s="25">
        <f t="shared" si="1"/>
        <v>747.72112393646307</v>
      </c>
      <c r="C41" s="32">
        <f t="shared" si="2"/>
        <v>785921.28691165615</v>
      </c>
      <c r="D41" s="32">
        <f t="shared" si="8"/>
        <v>22854.84529297566</v>
      </c>
      <c r="E41" s="33">
        <f t="shared" si="3"/>
        <v>0.10167599720171638</v>
      </c>
      <c r="F41" s="34">
        <f t="shared" si="4"/>
        <v>0.10167599720171638</v>
      </c>
      <c r="G41" s="29">
        <v>0</v>
      </c>
      <c r="H41" s="35">
        <f t="shared" si="5"/>
        <v>747.72112393646307</v>
      </c>
      <c r="I41" s="32">
        <f t="shared" si="6"/>
        <v>22855.452094083659</v>
      </c>
      <c r="J41" s="36">
        <f t="shared" si="7"/>
        <v>785946.83330800652</v>
      </c>
      <c r="K41" s="36">
        <v>80491.361086534176</v>
      </c>
    </row>
    <row r="42" spans="1:11" x14ac:dyDescent="0.2">
      <c r="A42" s="2">
        <v>28</v>
      </c>
      <c r="B42" s="25">
        <f t="shared" si="1"/>
        <v>741.64016373853747</v>
      </c>
      <c r="C42" s="32">
        <f t="shared" si="2"/>
        <v>808586.8191122287</v>
      </c>
      <c r="D42" s="32">
        <f t="shared" si="8"/>
        <v>22665.532200572547</v>
      </c>
      <c r="E42" s="33">
        <f t="shared" si="3"/>
        <v>9.7990901830854085E-2</v>
      </c>
      <c r="F42" s="34">
        <f t="shared" si="4"/>
        <v>0.1</v>
      </c>
      <c r="G42" s="29">
        <v>0</v>
      </c>
      <c r="H42" s="35">
        <f t="shared" si="5"/>
        <v>741.51600514118365</v>
      </c>
      <c r="I42" s="32">
        <f t="shared" si="6"/>
        <v>22664.196399758075</v>
      </c>
      <c r="J42" s="36">
        <f t="shared" si="7"/>
        <v>808611.02970776462</v>
      </c>
      <c r="K42" s="36">
        <v>82910.613857711709</v>
      </c>
    </row>
    <row r="43" spans="1:11" x14ac:dyDescent="0.2">
      <c r="A43" s="2">
        <v>29</v>
      </c>
      <c r="B43" s="25">
        <f t="shared" si="1"/>
        <v>735.81878328384346</v>
      </c>
      <c r="C43" s="32">
        <f t="shared" si="2"/>
        <v>831071.26473345526</v>
      </c>
      <c r="D43" s="32">
        <f t="shared" si="8"/>
        <v>22484.445621226565</v>
      </c>
      <c r="E43" s="33">
        <f t="shared" si="3"/>
        <v>9.4563611529754524E-2</v>
      </c>
      <c r="F43" s="34">
        <f t="shared" si="4"/>
        <v>0.1</v>
      </c>
      <c r="G43" s="29">
        <v>0</v>
      </c>
      <c r="H43" s="35">
        <f t="shared" si="5"/>
        <v>735.36238081092722</v>
      </c>
      <c r="I43" s="32">
        <f t="shared" si="6"/>
        <v>22476.112866261628</v>
      </c>
      <c r="J43" s="36">
        <f t="shared" si="7"/>
        <v>831087.14257402625</v>
      </c>
      <c r="K43" s="36">
        <v>85317.800555354857</v>
      </c>
    </row>
    <row r="44" spans="1:11" x14ac:dyDescent="0.2">
      <c r="A44" s="2">
        <v>30</v>
      </c>
      <c r="B44" s="25">
        <f t="shared" si="1"/>
        <v>730.23753478960555</v>
      </c>
      <c r="C44" s="32">
        <f t="shared" si="2"/>
        <v>853382.22319465107</v>
      </c>
      <c r="D44" s="32">
        <f t="shared" si="8"/>
        <v>22310.958461195813</v>
      </c>
      <c r="E44" s="33">
        <f t="shared" si="3"/>
        <v>9.1367984526190382E-2</v>
      </c>
      <c r="F44" s="34">
        <f t="shared" si="4"/>
        <v>0.1</v>
      </c>
      <c r="G44" s="29">
        <v>0</v>
      </c>
      <c r="H44" s="35">
        <f t="shared" si="5"/>
        <v>729.25982360819785</v>
      </c>
      <c r="I44" s="32">
        <f t="shared" si="6"/>
        <v>22289.59018296903</v>
      </c>
      <c r="J44" s="36">
        <f t="shared" si="7"/>
        <v>853376.73275699525</v>
      </c>
      <c r="K44" s="36">
        <v>87712.981359256402</v>
      </c>
    </row>
    <row r="45" spans="1:11" x14ac:dyDescent="0.2">
      <c r="A45" s="2">
        <v>31</v>
      </c>
      <c r="B45" s="25">
        <f t="shared" si="1"/>
        <v>724.87901361267461</v>
      </c>
      <c r="C45" s="32">
        <f t="shared" si="2"/>
        <v>875526.73382088123</v>
      </c>
      <c r="D45" s="32">
        <f t="shared" si="8"/>
        <v>22144.510626230156</v>
      </c>
      <c r="E45" s="33">
        <f t="shared" si="3"/>
        <v>8.8381298206692646E-2</v>
      </c>
      <c r="F45" s="34">
        <f t="shared" si="4"/>
        <v>0.1</v>
      </c>
      <c r="G45" s="29">
        <v>0</v>
      </c>
      <c r="H45" s="35">
        <f t="shared" si="5"/>
        <v>723.20790974184843</v>
      </c>
      <c r="I45" s="32">
        <f t="shared" si="6"/>
        <v>22104.615396841269</v>
      </c>
      <c r="J45" s="36">
        <f t="shared" si="7"/>
        <v>875481.34815383656</v>
      </c>
      <c r="K45" s="36">
        <v>90096.216149061205</v>
      </c>
    </row>
    <row r="46" spans="1:11" x14ac:dyDescent="0.2">
      <c r="A46" s="2">
        <v>32</v>
      </c>
      <c r="B46" s="25">
        <f t="shared" si="1"/>
        <v>719.72758590438684</v>
      </c>
      <c r="C46" s="32">
        <f t="shared" si="2"/>
        <v>897511.33376407076</v>
      </c>
      <c r="D46" s="32">
        <f t="shared" si="8"/>
        <v>21984.599943189532</v>
      </c>
      <c r="E46" s="33">
        <f t="shared" si="3"/>
        <v>8.5583707768830397E-2</v>
      </c>
      <c r="F46" s="34">
        <f t="shared" si="4"/>
        <v>0.1</v>
      </c>
      <c r="G46" s="29">
        <v>0</v>
      </c>
      <c r="H46" s="35">
        <f t="shared" si="5"/>
        <v>717.20621893765065</v>
      </c>
      <c r="I46" s="32">
        <f t="shared" si="6"/>
        <v>21921.175662332385</v>
      </c>
      <c r="J46" s="36">
        <f t="shared" si="7"/>
        <v>897402.52381616889</v>
      </c>
      <c r="K46" s="36">
        <v>92467.564505763163</v>
      </c>
    </row>
    <row r="47" spans="1:11" x14ac:dyDescent="0.2">
      <c r="A47" s="2">
        <v>33</v>
      </c>
      <c r="B47" s="25">
        <f t="shared" si="1"/>
        <v>714.76915978967577</v>
      </c>
      <c r="C47" s="32">
        <f t="shared" si="2"/>
        <v>919342.10831987229</v>
      </c>
      <c r="D47" s="32">
        <f t="shared" si="8"/>
        <v>21830.77455580153</v>
      </c>
      <c r="E47" s="33">
        <f t="shared" si="3"/>
        <v>8.2957804576840627E-2</v>
      </c>
      <c r="F47" s="34">
        <f t="shared" si="4"/>
        <v>0.1</v>
      </c>
      <c r="G47" s="29">
        <v>0</v>
      </c>
      <c r="H47" s="35">
        <f t="shared" si="5"/>
        <v>711.25433440910888</v>
      </c>
      <c r="I47" s="32">
        <f t="shared" si="6"/>
        <v>21739.25824049881</v>
      </c>
      <c r="J47" s="36">
        <f t="shared" si="7"/>
        <v>919141.78205666773</v>
      </c>
      <c r="K47" s="36">
        <v>94827.08571319461</v>
      </c>
    </row>
    <row r="48" spans="1:11" x14ac:dyDescent="0.2">
      <c r="A48" s="2">
        <v>34</v>
      </c>
      <c r="B48" s="25">
        <f t="shared" si="1"/>
        <v>709.99099202901721</v>
      </c>
      <c r="C48" s="32">
        <f t="shared" si="2"/>
        <v>941024.73483788432</v>
      </c>
      <c r="D48" s="32">
        <f t="shared" si="8"/>
        <v>21682.626518012024</v>
      </c>
      <c r="E48" s="33">
        <f t="shared" si="3"/>
        <v>8.0488253433598028E-2</v>
      </c>
      <c r="F48" s="34">
        <f t="shared" si="4"/>
        <v>0.1</v>
      </c>
      <c r="G48" s="29">
        <v>0</v>
      </c>
      <c r="H48" s="35">
        <f t="shared" si="5"/>
        <v>705.35184282851662</v>
      </c>
      <c r="I48" s="32">
        <f t="shared" si="6"/>
        <v>21558.85049811321</v>
      </c>
      <c r="J48" s="36">
        <f t="shared" si="7"/>
        <v>940700.63255478092</v>
      </c>
      <c r="K48" s="36">
        <v>97174.838759508755</v>
      </c>
    </row>
    <row r="49" spans="1:11" x14ac:dyDescent="0.2">
      <c r="A49" s="2">
        <v>35</v>
      </c>
      <c r="B49" s="25">
        <f t="shared" si="1"/>
        <v>705.38152379654014</v>
      </c>
      <c r="C49" s="32">
        <f t="shared" si="2"/>
        <v>962564.52120458439</v>
      </c>
      <c r="D49" s="32">
        <f t="shared" si="8"/>
        <v>21539.786366700078</v>
      </c>
      <c r="E49" s="33">
        <f t="shared" si="3"/>
        <v>7.8161492792051437E-2</v>
      </c>
      <c r="F49" s="34">
        <f t="shared" si="4"/>
        <v>0.1</v>
      </c>
      <c r="G49" s="29">
        <v>0</v>
      </c>
      <c r="H49" s="35">
        <f t="shared" si="5"/>
        <v>699.49833429825321</v>
      </c>
      <c r="I49" s="32">
        <f t="shared" si="6"/>
        <v>21379.939906787109</v>
      </c>
      <c r="J49" s="36">
        <f t="shared" si="7"/>
        <v>962080.57246156805</v>
      </c>
      <c r="K49" s="36">
        <v>99510.882338653959</v>
      </c>
    </row>
    <row r="50" spans="1:11" x14ac:dyDescent="0.2">
      <c r="A50" s="2">
        <v>36</v>
      </c>
      <c r="B50" s="25">
        <f t="shared" si="1"/>
        <v>700.93024049643077</v>
      </c>
      <c r="C50" s="32">
        <f t="shared" si="2"/>
        <v>983966.4397051296</v>
      </c>
      <c r="D50" s="32">
        <f t="shared" si="8"/>
        <v>21401.918500545202</v>
      </c>
      <c r="E50" s="33">
        <f t="shared" si="3"/>
        <v>7.5965485522102083E-2</v>
      </c>
      <c r="F50" s="34">
        <f t="shared" si="4"/>
        <v>0.1</v>
      </c>
      <c r="G50" s="29">
        <v>0</v>
      </c>
      <c r="H50" s="35">
        <f t="shared" si="5"/>
        <v>693.69340232231832</v>
      </c>
      <c r="I50" s="32">
        <f t="shared" si="6"/>
        <v>21202.514042102193</v>
      </c>
      <c r="J50" s="36">
        <f t="shared" si="7"/>
        <v>983283.0865036702</v>
      </c>
      <c r="K50" s="36">
        <v>101835.27485184139</v>
      </c>
    </row>
    <row r="51" spans="1:11" x14ac:dyDescent="0.2">
      <c r="A51" s="2">
        <v>37</v>
      </c>
      <c r="B51" s="25">
        <f t="shared" si="1"/>
        <v>696.62755153963008</v>
      </c>
      <c r="C51" s="32">
        <f t="shared" si="2"/>
        <v>1005235.1569313332</v>
      </c>
      <c r="D51" s="32">
        <f t="shared" si="8"/>
        <v>21268.717226203647</v>
      </c>
      <c r="E51" s="33">
        <f t="shared" si="3"/>
        <v>7.3889510557899718E-2</v>
      </c>
      <c r="F51" s="34">
        <f t="shared" si="4"/>
        <v>0.1</v>
      </c>
      <c r="G51" s="29">
        <v>0</v>
      </c>
      <c r="H51" s="35">
        <f t="shared" si="5"/>
        <v>687.93664377810296</v>
      </c>
      <c r="I51" s="32">
        <f t="shared" si="6"/>
        <v>21026.560582746599</v>
      </c>
      <c r="J51" s="36">
        <f t="shared" si="7"/>
        <v>1004309.6470864168</v>
      </c>
      <c r="K51" s="36">
        <v>104148.07440900491</v>
      </c>
    </row>
    <row r="52" spans="1:11" x14ac:dyDescent="0.2">
      <c r="A52" s="2">
        <v>38</v>
      </c>
      <c r="B52" s="25">
        <f t="shared" si="1"/>
        <v>692.46468678450731</v>
      </c>
      <c r="C52" s="32">
        <f t="shared" si="2"/>
        <v>1026375.0602914465</v>
      </c>
      <c r="D52" s="32">
        <f t="shared" si="8"/>
        <v>21139.903360113269</v>
      </c>
      <c r="E52" s="33">
        <f t="shared" si="3"/>
        <v>7.1923987810227671E-2</v>
      </c>
      <c r="F52" s="34">
        <f t="shared" si="4"/>
        <v>0.1</v>
      </c>
      <c r="G52" s="29">
        <v>0</v>
      </c>
      <c r="H52" s="35">
        <f t="shared" si="5"/>
        <v>682.22765888839467</v>
      </c>
      <c r="I52" s="32">
        <f t="shared" si="6"/>
        <v>20852.067309659531</v>
      </c>
      <c r="J52" s="36">
        <f t="shared" si="7"/>
        <v>1025161.7143960764</v>
      </c>
      <c r="K52" s="36">
        <v>106449.33883025391</v>
      </c>
    </row>
    <row r="53" spans="1:11" x14ac:dyDescent="0.2">
      <c r="A53" s="2">
        <v>39</v>
      </c>
      <c r="B53" s="25">
        <f t="shared" si="1"/>
        <v>688.43360696070192</v>
      </c>
      <c r="C53" s="32">
        <f t="shared" si="2"/>
        <v>1047390.2815868201</v>
      </c>
      <c r="D53" s="32">
        <f t="shared" si="8"/>
        <v>21015.221295373631</v>
      </c>
      <c r="E53" s="33">
        <f t="shared" si="3"/>
        <v>7.0060330308067437E-2</v>
      </c>
      <c r="F53" s="34">
        <f t="shared" si="4"/>
        <v>0.1</v>
      </c>
      <c r="G53" s="29">
        <v>0</v>
      </c>
      <c r="H53" s="35">
        <f t="shared" si="5"/>
        <v>676.56605119361518</v>
      </c>
      <c r="I53" s="32">
        <f t="shared" si="6"/>
        <v>20679.022105182092</v>
      </c>
      <c r="J53" s="36">
        <f t="shared" si="7"/>
        <v>1045840.7365012584</v>
      </c>
      <c r="K53" s="36">
        <v>108739.1256473188</v>
      </c>
    </row>
    <row r="54" spans="1:11" x14ac:dyDescent="0.2">
      <c r="A54" s="2">
        <v>40</v>
      </c>
      <c r="B54" s="25">
        <f t="shared" si="1"/>
        <v>684.52692588328318</v>
      </c>
      <c r="C54" s="32">
        <f t="shared" si="2"/>
        <v>1068284.7180465274</v>
      </c>
      <c r="D54" s="32">
        <f t="shared" si="8"/>
        <v>20894.436459707213</v>
      </c>
      <c r="E54" s="33">
        <f t="shared" si="3"/>
        <v>6.8290818753587154E-2</v>
      </c>
      <c r="F54" s="34">
        <f t="shared" si="4"/>
        <v>0.1</v>
      </c>
      <c r="G54" s="29">
        <v>0</v>
      </c>
      <c r="H54" s="35">
        <f t="shared" si="5"/>
        <v>670.95142752428808</v>
      </c>
      <c r="I54" s="32">
        <f t="shared" si="6"/>
        <v>20507.412952217241</v>
      </c>
      <c r="J54" s="36">
        <f t="shared" si="7"/>
        <v>1066348.1494534756</v>
      </c>
      <c r="K54" s="36">
        <v>111017.49210498926</v>
      </c>
    </row>
    <row r="55" spans="1:11" x14ac:dyDescent="0.2">
      <c r="A55" s="2">
        <v>41</v>
      </c>
      <c r="B55" s="25">
        <f t="shared" si="1"/>
        <v>680.73784265371569</v>
      </c>
      <c r="C55" s="32">
        <f t="shared" si="2"/>
        <v>1089062.0511505369</v>
      </c>
      <c r="D55" s="32">
        <f t="shared" si="8"/>
        <v>20777.333104009507</v>
      </c>
      <c r="E55" s="33">
        <f t="shared" si="3"/>
        <v>6.6608494624064554E-2</v>
      </c>
      <c r="F55" s="34">
        <f t="shared" si="4"/>
        <v>0.1</v>
      </c>
      <c r="G55" s="29">
        <v>0</v>
      </c>
      <c r="H55" s="35">
        <f t="shared" si="5"/>
        <v>665.38339797373555</v>
      </c>
      <c r="I55" s="32">
        <f t="shared" si="6"/>
        <v>20337.227933393093</v>
      </c>
      <c r="J55" s="36">
        <f t="shared" si="7"/>
        <v>1086685.3773868687</v>
      </c>
      <c r="K55" s="36">
        <v>113284.49516254537</v>
      </c>
    </row>
    <row r="56" spans="1:11" x14ac:dyDescent="0.2">
      <c r="A56" s="2">
        <v>42</v>
      </c>
      <c r="B56" s="25">
        <f t="shared" si="1"/>
        <v>677.06008235663364</v>
      </c>
      <c r="C56" s="32">
        <f t="shared" si="2"/>
        <v>1109725.7635219595</v>
      </c>
      <c r="D56" s="32">
        <f t="shared" si="8"/>
        <v>20663.712371422676</v>
      </c>
      <c r="E56" s="33">
        <f t="shared" si="3"/>
        <v>6.5007068698495069E-2</v>
      </c>
      <c r="F56" s="34">
        <f t="shared" si="4"/>
        <v>0.1</v>
      </c>
      <c r="G56" s="29">
        <v>0</v>
      </c>
      <c r="H56" s="35">
        <f t="shared" si="5"/>
        <v>659.86157587100115</v>
      </c>
      <c r="I56" s="32">
        <f t="shared" si="6"/>
        <v>20168.45523023741</v>
      </c>
      <c r="J56" s="36">
        <f t="shared" si="7"/>
        <v>1106853.8326171061</v>
      </c>
      <c r="K56" s="36">
        <v>115540.19149518167</v>
      </c>
    </row>
    <row r="57" spans="1:11" x14ac:dyDescent="0.2">
      <c r="A57" s="2">
        <v>43</v>
      </c>
      <c r="B57" s="25">
        <f t="shared" si="1"/>
        <v>673.4878440137511</v>
      </c>
      <c r="C57" s="32">
        <f t="shared" si="2"/>
        <v>1130279.1541275848</v>
      </c>
      <c r="D57" s="32">
        <f t="shared" si="8"/>
        <v>20553.390605625231</v>
      </c>
      <c r="E57" s="33">
        <f t="shared" si="3"/>
        <v>6.3480842472992266E-2</v>
      </c>
      <c r="F57" s="34">
        <f t="shared" si="4"/>
        <v>0.1</v>
      </c>
      <c r="G57" s="29">
        <v>0</v>
      </c>
      <c r="H57" s="35">
        <f t="shared" si="5"/>
        <v>654.38557775399761</v>
      </c>
      <c r="I57" s="32">
        <f t="shared" si="6"/>
        <v>20001.083122355434</v>
      </c>
      <c r="J57" s="36">
        <f t="shared" si="7"/>
        <v>1126854.9157394615</v>
      </c>
      <c r="K57" s="36">
        <v>117784.63749542394</v>
      </c>
    </row>
    <row r="58" spans="1:11" x14ac:dyDescent="0.2">
      <c r="A58" s="2">
        <v>44</v>
      </c>
      <c r="B58" s="25">
        <f t="shared" si="1"/>
        <v>670.01575476104335</v>
      </c>
      <c r="C58" s="32">
        <f t="shared" si="2"/>
        <v>1150725.3519913608</v>
      </c>
      <c r="D58" s="32">
        <f t="shared" si="8"/>
        <v>20446.197863776004</v>
      </c>
      <c r="E58" s="33">
        <f t="shared" si="3"/>
        <v>6.2024640394901756E-2</v>
      </c>
      <c r="F58" s="34">
        <f t="shared" si="4"/>
        <v>0.1</v>
      </c>
      <c r="G58" s="29">
        <v>0</v>
      </c>
      <c r="H58" s="35">
        <f t="shared" si="5"/>
        <v>648.9550233428771</v>
      </c>
      <c r="I58" s="32">
        <f t="shared" si="6"/>
        <v>19835.099986617664</v>
      </c>
      <c r="J58" s="36">
        <f t="shared" si="7"/>
        <v>1146690.0157260792</v>
      </c>
      <c r="K58" s="36">
        <v>120017.88927453912</v>
      </c>
    </row>
    <row r="59" spans="1:11" x14ac:dyDescent="0.2">
      <c r="A59" s="2">
        <v>45</v>
      </c>
      <c r="B59" s="25">
        <f t="shared" si="1"/>
        <v>666.63882938247082</v>
      </c>
      <c r="C59" s="32">
        <f t="shared" si="2"/>
        <v>1171067.3285966534</v>
      </c>
      <c r="D59" s="32">
        <f t="shared" si="8"/>
        <v>20341.976605292642</v>
      </c>
      <c r="E59" s="33">
        <f t="shared" si="3"/>
        <v>6.0633751216729634E-2</v>
      </c>
      <c r="F59" s="34">
        <f t="shared" si="4"/>
        <v>0.1</v>
      </c>
      <c r="G59" s="29">
        <v>0</v>
      </c>
      <c r="H59" s="35">
        <f t="shared" si="5"/>
        <v>643.56953551362312</v>
      </c>
      <c r="I59" s="32">
        <f t="shared" si="6"/>
        <v>19670.494296350145</v>
      </c>
      <c r="J59" s="36">
        <f t="shared" si="7"/>
        <v>1166360.5100224293</v>
      </c>
      <c r="K59" s="36">
        <v>122240.00266393801</v>
      </c>
    </row>
    <row r="60" spans="1:11" x14ac:dyDescent="0.2">
      <c r="A60" s="2">
        <v>46</v>
      </c>
      <c r="B60" s="25">
        <f t="shared" si="1"/>
        <v>663.35243447054518</v>
      </c>
      <c r="C60" s="32">
        <f t="shared" si="2"/>
        <v>1191307.909128967</v>
      </c>
      <c r="D60" s="32">
        <f t="shared" si="8"/>
        <v>20240.580532313557</v>
      </c>
      <c r="E60" s="33">
        <f t="shared" si="3"/>
        <v>5.9303877069556504E-2</v>
      </c>
      <c r="F60" s="34">
        <f t="shared" si="4"/>
        <v>0.1</v>
      </c>
      <c r="G60" s="29">
        <v>0</v>
      </c>
      <c r="H60" s="35">
        <f t="shared" si="5"/>
        <v>638.22874027186106</v>
      </c>
      <c r="I60" s="32">
        <f t="shared" si="6"/>
        <v>19507.254620535947</v>
      </c>
      <c r="J60" s="36">
        <f t="shared" si="7"/>
        <v>1185867.7646429653</v>
      </c>
      <c r="K60" s="36">
        <v>124451.03321657103</v>
      </c>
    </row>
    <row r="61" spans="1:11" x14ac:dyDescent="0.2">
      <c r="A61" s="2">
        <v>47</v>
      </c>
      <c r="B61" s="25">
        <f t="shared" si="1"/>
        <v>660.15225659695307</v>
      </c>
      <c r="C61" s="32">
        <f t="shared" si="2"/>
        <v>1211449.782690238</v>
      </c>
      <c r="D61" s="32">
        <f t="shared" si="8"/>
        <v>20141.873561271001</v>
      </c>
      <c r="E61" s="33">
        <f t="shared" si="3"/>
        <v>5.8031089095695029E-2</v>
      </c>
      <c r="F61" s="34">
        <f t="shared" si="4"/>
        <v>0.1</v>
      </c>
      <c r="G61" s="29">
        <v>0</v>
      </c>
      <c r="H61" s="35">
        <f t="shared" si="5"/>
        <v>632.93226672688604</v>
      </c>
      <c r="I61" s="32">
        <f t="shared" si="6"/>
        <v>19345.369623021244</v>
      </c>
      <c r="J61" s="36">
        <f t="shared" si="7"/>
        <v>1205213.1342659865</v>
      </c>
      <c r="K61" s="36">
        <v>126651.03620831721</v>
      </c>
    </row>
    <row r="62" spans="1:11" x14ac:dyDescent="0.2">
      <c r="A62" s="2">
        <v>48</v>
      </c>
      <c r="B62" s="25">
        <f t="shared" si="1"/>
        <v>657.03427396987615</v>
      </c>
      <c r="C62" s="32">
        <f t="shared" si="2"/>
        <v>1231495.5115986108</v>
      </c>
      <c r="D62" s="32">
        <f t="shared" si="8"/>
        <v>20045.72890837281</v>
      </c>
      <c r="E62" s="33">
        <f t="shared" si="3"/>
        <v>5.6811788675768665E-2</v>
      </c>
      <c r="F62" s="34">
        <f t="shared" si="4"/>
        <v>0.1</v>
      </c>
      <c r="G62" s="29">
        <v>0</v>
      </c>
      <c r="H62" s="35">
        <f t="shared" si="5"/>
        <v>627.67974706590667</v>
      </c>
      <c r="I62" s="32">
        <f t="shared" si="6"/>
        <v>19184.828061727163</v>
      </c>
      <c r="J62" s="36">
        <f t="shared" si="7"/>
        <v>1224397.9623277136</v>
      </c>
      <c r="K62" s="36">
        <v>128840.06663936588</v>
      </c>
    </row>
    <row r="63" spans="1:11" x14ac:dyDescent="0.2">
      <c r="A63" s="2">
        <v>49</v>
      </c>
      <c r="B63" s="25">
        <f t="shared" si="1"/>
        <v>653.99473113230079</v>
      </c>
      <c r="C63" s="32">
        <f t="shared" si="2"/>
        <v>1251447.5398728661</v>
      </c>
      <c r="D63" s="32">
        <f t="shared" si="8"/>
        <v>19952.028274255339</v>
      </c>
      <c r="E63" s="33">
        <f t="shared" si="3"/>
        <v>5.5642673444086771E-2</v>
      </c>
      <c r="F63" s="34">
        <f t="shared" si="4"/>
        <v>0.1</v>
      </c>
      <c r="G63" s="29">
        <v>0</v>
      </c>
      <c r="H63" s="35">
        <f t="shared" si="5"/>
        <v>622.47081652850238</v>
      </c>
      <c r="I63" s="32">
        <f t="shared" si="6"/>
        <v>19025.618787869153</v>
      </c>
      <c r="J63" s="36">
        <f t="shared" si="7"/>
        <v>1243423.5811155827</v>
      </c>
      <c r="K63" s="36">
        <v>131018.17923559182</v>
      </c>
    </row>
    <row r="64" spans="1:11" x14ac:dyDescent="0.2">
      <c r="A64" s="2">
        <v>50</v>
      </c>
      <c r="B64" s="25">
        <f t="shared" si="1"/>
        <v>651.03011632040648</v>
      </c>
      <c r="C64" s="32">
        <f t="shared" si="2"/>
        <v>1271308.2009880873</v>
      </c>
      <c r="D64" s="32">
        <f t="shared" si="8"/>
        <v>19860.661115221214</v>
      </c>
      <c r="E64" s="33">
        <f t="shared" si="3"/>
        <v>5.4520707416346417E-2</v>
      </c>
      <c r="F64" s="34">
        <f t="shared" si="4"/>
        <v>0.1</v>
      </c>
      <c r="G64" s="29">
        <v>0</v>
      </c>
      <c r="H64" s="35">
        <f t="shared" si="5"/>
        <v>617.30511338129236</v>
      </c>
      <c r="I64" s="32">
        <f t="shared" si="6"/>
        <v>18867.730745184614</v>
      </c>
      <c r="J64" s="36">
        <f t="shared" si="7"/>
        <v>1262291.3118607674</v>
      </c>
      <c r="K64" s="36">
        <v>133185.42844992341</v>
      </c>
    </row>
    <row r="65" spans="1:11" x14ac:dyDescent="0.2">
      <c r="A65" s="2">
        <v>51</v>
      </c>
      <c r="B65" s="25">
        <f t="shared" si="1"/>
        <v>648.13714115541086</v>
      </c>
      <c r="C65" s="32">
        <f t="shared" si="2"/>
        <v>1291079.7249784854</v>
      </c>
      <c r="D65" s="32">
        <f t="shared" si="8"/>
        <v>19771.52399039804</v>
      </c>
      <c r="E65" s="33">
        <f t="shared" si="3"/>
        <v>5.344309466053157E-2</v>
      </c>
      <c r="F65" s="34">
        <f t="shared" si="4"/>
        <v>0.1</v>
      </c>
      <c r="G65" s="29">
        <v>0</v>
      </c>
      <c r="H65" s="35">
        <f t="shared" si="5"/>
        <v>612.18227889281548</v>
      </c>
      <c r="I65" s="32">
        <f t="shared" si="6"/>
        <v>18711.152969161816</v>
      </c>
      <c r="J65" s="36">
        <f t="shared" si="7"/>
        <v>1281002.4648299292</v>
      </c>
      <c r="K65" s="36">
        <v>135341.8684637039</v>
      </c>
    </row>
    <row r="66" spans="1:11" x14ac:dyDescent="0.2">
      <c r="A66" s="2">
        <v>52</v>
      </c>
      <c r="B66" s="25">
        <f t="shared" si="1"/>
        <v>645.31272238789427</v>
      </c>
      <c r="C66" s="32">
        <f t="shared" si="2"/>
        <v>1310764.244953959</v>
      </c>
      <c r="D66" s="32">
        <f t="shared" si="8"/>
        <v>19684.519975473639</v>
      </c>
      <c r="E66" s="33">
        <f t="shared" si="3"/>
        <v>5.2407256030226487E-2</v>
      </c>
      <c r="F66" s="34">
        <f t="shared" si="4"/>
        <v>0.1</v>
      </c>
      <c r="G66" s="29">
        <v>0</v>
      </c>
      <c r="H66" s="35">
        <f t="shared" si="5"/>
        <v>607.10195730861801</v>
      </c>
      <c r="I66" s="32">
        <f t="shared" si="6"/>
        <v>18555.874586281236</v>
      </c>
      <c r="J66" s="36">
        <f t="shared" si="7"/>
        <v>1299558.3394162103</v>
      </c>
      <c r="K66" s="36">
        <v>137487.55318804586</v>
      </c>
    </row>
    <row r="67" spans="1:11" x14ac:dyDescent="0.2">
      <c r="A67" s="2">
        <v>53</v>
      </c>
      <c r="B67" s="25">
        <f t="shared" si="1"/>
        <v>642.5539654521541</v>
      </c>
      <c r="C67" s="32">
        <f t="shared" si="2"/>
        <v>1330363.8030891172</v>
      </c>
      <c r="D67" s="32">
        <f t="shared" si="8"/>
        <v>19599.55813515815</v>
      </c>
      <c r="E67" s="33">
        <f t="shared" si="3"/>
        <v>5.1410808552612139E-2</v>
      </c>
      <c r="F67" s="34">
        <f t="shared" si="4"/>
        <v>0.1</v>
      </c>
      <c r="G67" s="29">
        <v>0</v>
      </c>
      <c r="H67" s="35">
        <f t="shared" si="5"/>
        <v>602.06379582654813</v>
      </c>
      <c r="I67" s="32">
        <f t="shared" si="6"/>
        <v>18401.884813260243</v>
      </c>
      <c r="J67" s="36">
        <f t="shared" si="7"/>
        <v>1317960.2242294706</v>
      </c>
      <c r="K67" s="36">
        <v>139622.53626517925</v>
      </c>
    </row>
    <row r="68" spans="1:11" x14ac:dyDescent="0.2">
      <c r="A68" s="2">
        <v>54</v>
      </c>
      <c r="B68" s="25">
        <f t="shared" si="1"/>
        <v>639.85814962075403</v>
      </c>
      <c r="C68" s="32">
        <f t="shared" si="2"/>
        <v>1349880.3561366147</v>
      </c>
      <c r="D68" s="32">
        <f t="shared" si="8"/>
        <v>19516.553047497524</v>
      </c>
      <c r="E68" s="33">
        <f t="shared" si="3"/>
        <v>5.0451547124477414E-2</v>
      </c>
      <c r="F68" s="34">
        <f t="shared" si="4"/>
        <v>0.1</v>
      </c>
      <c r="G68" s="29">
        <v>0</v>
      </c>
      <c r="H68" s="35">
        <f t="shared" si="5"/>
        <v>597.06744457225602</v>
      </c>
      <c r="I68" s="32">
        <f t="shared" si="6"/>
        <v>18249.172956301925</v>
      </c>
      <c r="J68" s="36">
        <f t="shared" si="7"/>
        <v>1336209.3971857724</v>
      </c>
      <c r="K68" s="36">
        <v>141746.87106979219</v>
      </c>
    </row>
    <row r="69" spans="1:11" x14ac:dyDescent="0.2">
      <c r="A69" s="2">
        <v>55</v>
      </c>
      <c r="B69" s="25">
        <f t="shared" si="1"/>
        <v>637.22271457716022</v>
      </c>
      <c r="C69" s="32">
        <f t="shared" si="2"/>
        <v>1369315.7805105979</v>
      </c>
      <c r="D69" s="32">
        <f t="shared" si="8"/>
        <v>19435.424373983173</v>
      </c>
      <c r="E69" s="33">
        <f t="shared" si="3"/>
        <v>4.9527428220075623E-2</v>
      </c>
      <c r="F69" s="34">
        <f t="shared" si="4"/>
        <v>0.1</v>
      </c>
      <c r="G69" s="29">
        <v>0</v>
      </c>
      <c r="H69" s="35">
        <f t="shared" si="5"/>
        <v>592.11255657489676</v>
      </c>
      <c r="I69" s="32">
        <f t="shared" si="6"/>
        <v>18097.728410354714</v>
      </c>
      <c r="J69" s="36">
        <f t="shared" si="7"/>
        <v>1354307.1255961272</v>
      </c>
      <c r="K69" s="36">
        <v>143860.61071036544</v>
      </c>
    </row>
    <row r="70" spans="1:11" x14ac:dyDescent="0.2">
      <c r="A70" s="2">
        <v>56</v>
      </c>
      <c r="B70" s="25">
        <f t="shared" si="1"/>
        <v>634.64524824797252</v>
      </c>
      <c r="C70" s="32">
        <f t="shared" si="2"/>
        <v>1388671.8769810535</v>
      </c>
      <c r="D70" s="32">
        <f t="shared" si="8"/>
        <v>19356.096470455639</v>
      </c>
      <c r="E70" s="33">
        <f t="shared" si="3"/>
        <v>4.8636555357606061E-2</v>
      </c>
      <c r="F70" s="34">
        <f t="shared" si="4"/>
        <v>0.1</v>
      </c>
      <c r="G70" s="29">
        <v>0</v>
      </c>
      <c r="H70" s="35">
        <f t="shared" si="5"/>
        <v>587.1987877430347</v>
      </c>
      <c r="I70" s="32">
        <f t="shared" si="6"/>
        <v>17947.540658376165</v>
      </c>
      <c r="J70" s="36">
        <f t="shared" si="7"/>
        <v>1372254.6662545034</v>
      </c>
      <c r="K70" s="36">
        <v>145963.80803050005</v>
      </c>
    </row>
    <row r="71" spans="1:11" x14ac:dyDescent="0.2">
      <c r="A71" s="2">
        <v>57</v>
      </c>
      <c r="B71" s="25">
        <f t="shared" si="1"/>
        <v>632.12347575645435</v>
      </c>
      <c r="C71" s="32">
        <f t="shared" si="2"/>
        <v>1407950.375015123</v>
      </c>
      <c r="D71" s="32">
        <f t="shared" si="8"/>
        <v>19278.498034069547</v>
      </c>
      <c r="E71" s="33">
        <f t="shared" si="3"/>
        <v>4.777716610677335E-2</v>
      </c>
      <c r="F71" s="34">
        <f t="shared" si="4"/>
        <v>0.1</v>
      </c>
      <c r="G71" s="29">
        <v>0</v>
      </c>
      <c r="H71" s="35">
        <f t="shared" si="5"/>
        <v>582.32579684074847</v>
      </c>
      <c r="I71" s="32">
        <f t="shared" si="6"/>
        <v>17798.599270600465</v>
      </c>
      <c r="J71" s="36">
        <f t="shared" si="7"/>
        <v>1390053.2655251038</v>
      </c>
      <c r="K71" s="36">
        <v>148056.51561023857</v>
      </c>
    </row>
    <row r="72" spans="1:11" x14ac:dyDescent="0.2">
      <c r="A72" s="2">
        <v>58</v>
      </c>
      <c r="B72" s="25">
        <f t="shared" si="1"/>
        <v>629.6552493763927</v>
      </c>
      <c r="C72" s="32">
        <f t="shared" si="2"/>
        <v>1427152.9367977753</v>
      </c>
      <c r="D72" s="32">
        <f t="shared" si="8"/>
        <v>19202.561782652279</v>
      </c>
      <c r="E72" s="33">
        <f t="shared" si="3"/>
        <v>4.6947620449921873E-2</v>
      </c>
      <c r="F72" s="34">
        <f t="shared" si="4"/>
        <v>0.1</v>
      </c>
      <c r="G72" s="29">
        <v>0</v>
      </c>
      <c r="H72" s="35">
        <f t="shared" si="5"/>
        <v>577.4932454639337</v>
      </c>
      <c r="I72" s="32">
        <f t="shared" si="6"/>
        <v>17650.893903815922</v>
      </c>
      <c r="J72" s="36">
        <f t="shared" si="7"/>
        <v>1407704.1594289197</v>
      </c>
      <c r="K72" s="36">
        <v>150138.78576737951</v>
      </c>
    </row>
    <row r="73" spans="1:11" x14ac:dyDescent="0.2">
      <c r="A73" s="2">
        <v>59</v>
      </c>
      <c r="B73" s="25">
        <f t="shared" si="1"/>
        <v>627.23853938019522</v>
      </c>
      <c r="C73" s="32">
        <f t="shared" si="2"/>
        <v>1446281.1609605029</v>
      </c>
      <c r="D73" s="32">
        <f t="shared" si="8"/>
        <v>19128.224162727594</v>
      </c>
      <c r="E73" s="33">
        <f t="shared" si="3"/>
        <v>4.6146390335254431E-2</v>
      </c>
      <c r="F73" s="34">
        <f t="shared" si="4"/>
        <v>0.1</v>
      </c>
      <c r="G73" s="29">
        <v>0</v>
      </c>
      <c r="H73" s="35">
        <f t="shared" si="5"/>
        <v>572.70079801680276</v>
      </c>
      <c r="I73" s="32">
        <f t="shared" si="6"/>
        <v>17504.414300645756</v>
      </c>
      <c r="J73" s="36">
        <f t="shared" si="7"/>
        <v>1425208.5737295654</v>
      </c>
      <c r="K73" s="36">
        <v>152210.67055878523</v>
      </c>
    </row>
    <row r="74" spans="1:11" x14ac:dyDescent="0.2">
      <c r="A74" s="2">
        <v>60</v>
      </c>
      <c r="B74" s="25">
        <f t="shared" si="1"/>
        <v>624.87142568798481</v>
      </c>
      <c r="C74" s="32">
        <f t="shared" si="2"/>
        <v>1465336.5860439029</v>
      </c>
      <c r="D74" s="32">
        <f t="shared" si="8"/>
        <v>19055.425083399983</v>
      </c>
      <c r="E74" s="33">
        <f t="shared" si="3"/>
        <v>4.5372050281877851E-2</v>
      </c>
      <c r="F74" s="34">
        <f t="shared" si="4"/>
        <v>0.1</v>
      </c>
      <c r="G74" s="29">
        <v>0</v>
      </c>
      <c r="H74" s="35">
        <f t="shared" si="5"/>
        <v>567.94812168857914</v>
      </c>
      <c r="I74" s="32">
        <f t="shared" si="6"/>
        <v>17359.150288836805</v>
      </c>
      <c r="J74" s="36">
        <f t="shared" si="7"/>
        <v>1442567.7240184022</v>
      </c>
      <c r="K74" s="36">
        <v>154272.2217816835</v>
      </c>
    </row>
    <row r="75" spans="1:11" x14ac:dyDescent="0.2">
      <c r="A75" s="2">
        <v>61</v>
      </c>
      <c r="B75" s="25">
        <f t="shared" si="1"/>
        <v>622.55209023554039</v>
      </c>
      <c r="C75" s="32">
        <f t="shared" si="2"/>
        <v>1484320.693717201</v>
      </c>
      <c r="D75" s="32">
        <f t="shared" si="8"/>
        <v>18984.107673298102</v>
      </c>
      <c r="E75" s="33">
        <f t="shared" si="3"/>
        <v>4.4623268915300766E-2</v>
      </c>
      <c r="F75" s="34">
        <f t="shared" si="4"/>
        <v>0.1</v>
      </c>
      <c r="G75" s="29">
        <v>0</v>
      </c>
      <c r="H75" s="35">
        <f t="shared" si="5"/>
        <v>563.23488643038559</v>
      </c>
      <c r="I75" s="32">
        <f t="shared" si="6"/>
        <v>17215.091780551938</v>
      </c>
      <c r="J75" s="36">
        <f t="shared" si="7"/>
        <v>1459782.8157989541</v>
      </c>
      <c r="K75" s="36">
        <v>156323.49097496216</v>
      </c>
    </row>
    <row r="76" spans="1:11" x14ac:dyDescent="0.2">
      <c r="A76" s="2">
        <v>62</v>
      </c>
      <c r="B76" s="25">
        <f t="shared" si="1"/>
        <v>620.27880998855937</v>
      </c>
      <c r="C76" s="32">
        <f t="shared" si="2"/>
        <v>1503234.9117754765</v>
      </c>
      <c r="D76" s="32">
        <f t="shared" si="8"/>
        <v>18914.218058275525</v>
      </c>
      <c r="E76" s="33">
        <f t="shared" si="3"/>
        <v>4.3898801327534209E-2</v>
      </c>
      <c r="F76" s="34">
        <f t="shared" si="4"/>
        <v>0.1</v>
      </c>
      <c r="G76" s="29">
        <v>0</v>
      </c>
      <c r="H76" s="35">
        <f t="shared" si="5"/>
        <v>558.56076493232388</v>
      </c>
      <c r="I76" s="32">
        <f t="shared" si="6"/>
        <v>17072.22877167039</v>
      </c>
      <c r="J76" s="36">
        <f t="shared" si="7"/>
        <v>1476855.0445706246</v>
      </c>
      <c r="K76" s="36">
        <v>158364.52942045793</v>
      </c>
    </row>
    <row r="77" spans="1:11" x14ac:dyDescent="0.2">
      <c r="A77" s="2">
        <v>63</v>
      </c>
      <c r="B77" s="25">
        <f t="shared" si="1"/>
        <v>618.04995053907192</v>
      </c>
      <c r="C77" s="32">
        <f t="shared" si="2"/>
        <v>1522080.6169333004</v>
      </c>
      <c r="D77" s="32">
        <f t="shared" si="8"/>
        <v>18845.705157823861</v>
      </c>
      <c r="E77" s="33">
        <f t="shared" si="3"/>
        <v>4.3197482169595354E-2</v>
      </c>
      <c r="F77" s="34">
        <f t="shared" si="4"/>
        <v>0.1</v>
      </c>
      <c r="G77" s="29">
        <v>0</v>
      </c>
      <c r="H77" s="35">
        <f t="shared" si="5"/>
        <v>553.9254326007449</v>
      </c>
      <c r="I77" s="32">
        <f t="shared" si="6"/>
        <v>16930.551341092221</v>
      </c>
      <c r="J77" s="36">
        <f t="shared" si="7"/>
        <v>1493785.5959117168</v>
      </c>
      <c r="K77" s="36">
        <v>160395.38814423827</v>
      </c>
    </row>
    <row r="78" spans="1:11" x14ac:dyDescent="0.2">
      <c r="A78" s="2">
        <v>64</v>
      </c>
      <c r="B78" s="25">
        <f t="shared" si="1"/>
        <v>615.86396022711438</v>
      </c>
      <c r="C78" s="32">
        <f t="shared" si="2"/>
        <v>1540859.1374315296</v>
      </c>
      <c r="D78" s="32">
        <f t="shared" si="8"/>
        <v>18778.520498229191</v>
      </c>
      <c r="E78" s="33">
        <f t="shared" si="3"/>
        <v>4.2518219395820588E-2</v>
      </c>
      <c r="F78" s="34">
        <f t="shared" si="4"/>
        <v>0.1</v>
      </c>
      <c r="G78" s="29">
        <v>0</v>
      </c>
      <c r="H78" s="35">
        <f t="shared" si="5"/>
        <v>549.32856753570729</v>
      </c>
      <c r="I78" s="32">
        <f t="shared" si="6"/>
        <v>16790.049650049852</v>
      </c>
      <c r="J78" s="36">
        <f t="shared" si="7"/>
        <v>1510575.6455617666</v>
      </c>
      <c r="K78" s="36">
        <v>162416.11791787707</v>
      </c>
    </row>
    <row r="79" spans="1:11" x14ac:dyDescent="0.2">
      <c r="A79" s="2">
        <v>65</v>
      </c>
      <c r="B79" s="25">
        <f t="shared" si="1"/>
        <v>613.71936473712719</v>
      </c>
      <c r="C79" s="32">
        <f t="shared" si="2"/>
        <v>1559571.7554726277</v>
      </c>
      <c r="D79" s="32">
        <f t="shared" si="8"/>
        <v>18712.618041098118</v>
      </c>
      <c r="E79" s="33">
        <f t="shared" si="3"/>
        <v>4.1859988589256387E-2</v>
      </c>
      <c r="F79" s="34">
        <f t="shared" si="4"/>
        <v>0.1</v>
      </c>
      <c r="G79" s="29">
        <v>0</v>
      </c>
      <c r="H79" s="35">
        <f t="shared" si="5"/>
        <v>544.76985050862299</v>
      </c>
      <c r="I79" s="32">
        <f t="shared" si="6"/>
        <v>16650.713941425402</v>
      </c>
      <c r="J79" s="36">
        <f t="shared" si="7"/>
        <v>1527226.3595031919</v>
      </c>
      <c r="K79" s="36">
        <v>164426.76925972386</v>
      </c>
    </row>
    <row r="80" spans="1:11" x14ac:dyDescent="0.2">
      <c r="A80" s="2">
        <v>66</v>
      </c>
      <c r="B80" s="25">
        <f t="shared" ref="B80:B143" si="9">$C$4*(1+($C$6*($C$5/12)*A80))^(-1/$C$6)</f>
        <v>611.61476212409355</v>
      </c>
      <c r="C80" s="32">
        <f t="shared" ref="C80:C143" si="10">(($C$4^$C$6)/((1-$C$6)*($C$5/12)))*(($C$4^(1-$C$6))-(B80^(1-$C$6)))*30.4375</f>
        <v>1578219.7094980532</v>
      </c>
      <c r="D80" s="32">
        <f t="shared" si="8"/>
        <v>18647.954025425483</v>
      </c>
      <c r="E80" s="33">
        <f t="shared" ref="E80:E143" si="11">-LN(B80/B79)*12</f>
        <v>4.1221827806223313E-2</v>
      </c>
      <c r="F80" s="34">
        <f t="shared" ref="F80:F143" si="12">IF(E80&gt;0.1,E80,0.1)</f>
        <v>0.1</v>
      </c>
      <c r="G80" s="29">
        <v>0</v>
      </c>
      <c r="H80" s="35">
        <f t="shared" ref="H80:H143" si="13">H79*EXP(-F80/12)</f>
        <v>540.24896494008863</v>
      </c>
      <c r="I80" s="32">
        <f t="shared" ref="I80:I143" si="14">IF(G80=0,((H79-H80)/(F80/12)*30.4375),D80)</f>
        <v>16512.534539071778</v>
      </c>
      <c r="J80" s="36">
        <f t="shared" ref="J80:J143" si="15">I80+J79</f>
        <v>1543738.8940422637</v>
      </c>
      <c r="K80" s="36">
        <v>166427.39243616696</v>
      </c>
    </row>
    <row r="81" spans="1:11" x14ac:dyDescent="0.2">
      <c r="A81" s="2">
        <v>67</v>
      </c>
      <c r="B81" s="25">
        <f t="shared" si="9"/>
        <v>609.54881822931327</v>
      </c>
      <c r="C81" s="32">
        <f t="shared" si="10"/>
        <v>1596804.196320364</v>
      </c>
      <c r="D81" s="32">
        <f t="shared" ref="D81:D144" si="16">C81-C80</f>
        <v>18584.486822310835</v>
      </c>
      <c r="E81" s="33">
        <f t="shared" si="11"/>
        <v>4.0602832885385055E-2</v>
      </c>
      <c r="F81" s="34">
        <f t="shared" si="12"/>
        <v>0.1</v>
      </c>
      <c r="G81" s="29">
        <v>0</v>
      </c>
      <c r="H81" s="35">
        <f t="shared" si="13"/>
        <v>535.76559687790063</v>
      </c>
      <c r="I81" s="32">
        <f t="shared" si="14"/>
        <v>16375.501847141641</v>
      </c>
      <c r="J81" s="36">
        <f t="shared" si="15"/>
        <v>1560114.3958894054</v>
      </c>
      <c r="K81" s="36">
        <v>168418.03746288994</v>
      </c>
    </row>
    <row r="82" spans="1:11" x14ac:dyDescent="0.2">
      <c r="A82" s="2">
        <v>68</v>
      </c>
      <c r="B82" s="25">
        <f t="shared" si="9"/>
        <v>607.52026244998547</v>
      </c>
      <c r="C82" s="32">
        <f t="shared" si="10"/>
        <v>1615326.3731211922</v>
      </c>
      <c r="D82" s="32">
        <f t="shared" si="16"/>
        <v>18522.176800828194</v>
      </c>
      <c r="E82" s="33">
        <f t="shared" si="11"/>
        <v>4.0002153173225238E-2</v>
      </c>
      <c r="F82" s="34">
        <f t="shared" si="12"/>
        <v>0.1</v>
      </c>
      <c r="G82" s="29">
        <v>0</v>
      </c>
      <c r="H82" s="35">
        <f t="shared" si="13"/>
        <v>531.31943497525299</v>
      </c>
      <c r="I82" s="32">
        <f t="shared" si="14"/>
        <v>16239.606349420525</v>
      </c>
      <c r="J82" s="36">
        <f t="shared" si="15"/>
        <v>1576354.0022388259</v>
      </c>
      <c r="K82" s="36">
        <v>170398.75410612216</v>
      </c>
    </row>
    <row r="83" spans="1:11" x14ac:dyDescent="0.2">
      <c r="A83" s="2">
        <v>69</v>
      </c>
      <c r="B83" s="25">
        <f t="shared" si="9"/>
        <v>605.52788383053644</v>
      </c>
      <c r="C83" s="32">
        <f t="shared" si="10"/>
        <v>1633787.3593254993</v>
      </c>
      <c r="D83" s="32">
        <f t="shared" si="16"/>
        <v>18460.986204307061</v>
      </c>
      <c r="E83" s="33">
        <f t="shared" si="11"/>
        <v>3.9418987623525234E-2</v>
      </c>
      <c r="F83" s="34">
        <f t="shared" si="12"/>
        <v>0.1</v>
      </c>
      <c r="G83" s="29">
        <v>0</v>
      </c>
      <c r="H83" s="35">
        <f t="shared" si="13"/>
        <v>526.91017046911554</v>
      </c>
      <c r="I83" s="32">
        <f t="shared" si="14"/>
        <v>16104.838608667025</v>
      </c>
      <c r="J83" s="36">
        <f t="shared" si="15"/>
        <v>1592458.8408474929</v>
      </c>
      <c r="K83" s="36">
        <v>172369.59188388279</v>
      </c>
    </row>
    <row r="84" spans="1:11" x14ac:dyDescent="0.2">
      <c r="A84" s="2">
        <v>70</v>
      </c>
      <c r="B84" s="25">
        <f t="shared" si="9"/>
        <v>603.57052744696261</v>
      </c>
      <c r="C84" s="32">
        <f t="shared" si="10"/>
        <v>1652188.2383613344</v>
      </c>
      <c r="D84" s="32">
        <f t="shared" si="16"/>
        <v>18400.879035835154</v>
      </c>
      <c r="E84" s="33">
        <f t="shared" si="11"/>
        <v>3.8852581233050493E-2</v>
      </c>
      <c r="F84" s="34">
        <f t="shared" si="12"/>
        <v>0.1</v>
      </c>
      <c r="G84" s="29">
        <v>0</v>
      </c>
      <c r="H84" s="35">
        <f t="shared" si="13"/>
        <v>522.53749715879235</v>
      </c>
      <c r="I84" s="32">
        <f t="shared" si="14"/>
        <v>15971.189265955465</v>
      </c>
      <c r="J84" s="36">
        <f t="shared" si="15"/>
        <v>1608430.0301134484</v>
      </c>
      <c r="K84" s="36">
        <v>174330.60006721903</v>
      </c>
    </row>
    <row r="85" spans="1:11" x14ac:dyDescent="0.2">
      <c r="A85" s="2">
        <v>71</v>
      </c>
      <c r="B85" s="25">
        <f t="shared" si="9"/>
        <v>601.64709105838449</v>
      </c>
      <c r="C85" s="32">
        <f t="shared" si="10"/>
        <v>1670530.0593136973</v>
      </c>
      <c r="D85" s="32">
        <f t="shared" si="16"/>
        <v>18341.820952362847</v>
      </c>
      <c r="E85" s="33">
        <f t="shared" si="11"/>
        <v>3.8302221780280726E-2</v>
      </c>
      <c r="F85" s="34">
        <f t="shared" si="12"/>
        <v>0.1</v>
      </c>
      <c r="G85" s="29">
        <v>0</v>
      </c>
      <c r="H85" s="35">
        <f t="shared" si="13"/>
        <v>518.20111138465734</v>
      </c>
      <c r="I85" s="32">
        <f t="shared" si="14"/>
        <v>15838.649040028125</v>
      </c>
      <c r="J85" s="36">
        <f t="shared" si="15"/>
        <v>1624268.6791534766</v>
      </c>
      <c r="K85" s="36">
        <v>176281.82768143757</v>
      </c>
    </row>
    <row r="86" spans="1:11" x14ac:dyDescent="0.2">
      <c r="A86" s="2">
        <v>72</v>
      </c>
      <c r="B86" s="25">
        <f t="shared" si="9"/>
        <v>599.75652200261345</v>
      </c>
      <c r="C86" s="32">
        <f t="shared" si="10"/>
        <v>1688813.8384802102</v>
      </c>
      <c r="D86" s="32">
        <f t="shared" si="16"/>
        <v>18283.77916651289</v>
      </c>
      <c r="E86" s="33">
        <f t="shared" si="11"/>
        <v>3.7767236837440432E-2</v>
      </c>
      <c r="F86" s="34">
        <f t="shared" si="12"/>
        <v>0.1</v>
      </c>
      <c r="G86" s="29">
        <v>0</v>
      </c>
      <c r="H86" s="35">
        <f t="shared" si="13"/>
        <v>513.90071200706677</v>
      </c>
      <c r="I86" s="32">
        <f t="shared" si="14"/>
        <v>15707.20872664954</v>
      </c>
      <c r="J86" s="36">
        <f t="shared" si="15"/>
        <v>1639975.8878801262</v>
      </c>
      <c r="K86" s="36">
        <v>178223.32350733041</v>
      </c>
    </row>
    <row r="87" spans="1:11" x14ac:dyDescent="0.2">
      <c r="A87" s="2">
        <v>73</v>
      </c>
      <c r="B87" s="25">
        <f t="shared" si="9"/>
        <v>597.89781431483834</v>
      </c>
      <c r="C87" s="32">
        <f t="shared" si="10"/>
        <v>1707040.5608358488</v>
      </c>
      <c r="D87" s="32">
        <f t="shared" si="16"/>
        <v>18226.722355638631</v>
      </c>
      <c r="E87" s="33">
        <f t="shared" si="11"/>
        <v>3.7246991029509506E-2</v>
      </c>
      <c r="F87" s="34">
        <f t="shared" si="12"/>
        <v>0.1</v>
      </c>
      <c r="G87" s="29">
        <v>0</v>
      </c>
      <c r="H87" s="35">
        <f t="shared" si="13"/>
        <v>509.63600038544683</v>
      </c>
      <c r="I87" s="32">
        <f t="shared" si="14"/>
        <v>15576.859197966824</v>
      </c>
      <c r="J87" s="36">
        <f t="shared" si="15"/>
        <v>1655552.747078093</v>
      </c>
      <c r="K87" s="36">
        <v>180155.13608239428</v>
      </c>
    </row>
    <row r="88" spans="1:11" x14ac:dyDescent="0.2">
      <c r="A88" s="2">
        <v>74</v>
      </c>
      <c r="B88" s="25">
        <f t="shared" si="9"/>
        <v>596.07000605058533</v>
      </c>
      <c r="C88" s="32">
        <f t="shared" si="10"/>
        <v>1725211.1814129916</v>
      </c>
      <c r="D88" s="32">
        <f t="shared" si="16"/>
        <v>18170.620577142807</v>
      </c>
      <c r="E88" s="33">
        <f t="shared" si="11"/>
        <v>3.6740883516707533E-2</v>
      </c>
      <c r="F88" s="34">
        <f t="shared" si="12"/>
        <v>0.1</v>
      </c>
      <c r="G88" s="29">
        <v>0</v>
      </c>
      <c r="H88" s="35">
        <f t="shared" si="13"/>
        <v>505.40668035755431</v>
      </c>
      <c r="I88" s="32">
        <f t="shared" si="14"/>
        <v>15447.591401877455</v>
      </c>
      <c r="J88" s="36">
        <f t="shared" si="15"/>
        <v>1671000.3384799703</v>
      </c>
      <c r="K88" s="36">
        <v>182077.31370204414</v>
      </c>
    </row>
    <row r="89" spans="1:11" x14ac:dyDescent="0.2">
      <c r="A89" s="2">
        <v>75</v>
      </c>
      <c r="B89" s="25">
        <f t="shared" si="9"/>
        <v>594.27217679592695</v>
      </c>
      <c r="C89" s="32">
        <f t="shared" si="10"/>
        <v>1743326.6266029573</v>
      </c>
      <c r="D89" s="32">
        <f t="shared" si="16"/>
        <v>18115.445189965656</v>
      </c>
      <c r="E89" s="33">
        <f t="shared" si="11"/>
        <v>3.6248345679528948E-2</v>
      </c>
      <c r="F89" s="34">
        <f t="shared" si="12"/>
        <v>0.1</v>
      </c>
      <c r="G89" s="29">
        <v>0</v>
      </c>
      <c r="H89" s="35">
        <f t="shared" si="13"/>
        <v>501.21245821890983</v>
      </c>
      <c r="I89" s="32">
        <f t="shared" si="14"/>
        <v>15319.396361398953</v>
      </c>
      <c r="J89" s="36">
        <f t="shared" si="15"/>
        <v>1686319.7348413693</v>
      </c>
      <c r="K89" s="36">
        <v>183989.90442082065</v>
      </c>
    </row>
    <row r="90" spans="1:11" x14ac:dyDescent="0.2">
      <c r="A90" s="2">
        <v>76</v>
      </c>
      <c r="B90" s="25">
        <f t="shared" si="9"/>
        <v>592.5034453495449</v>
      </c>
      <c r="C90" s="32">
        <f t="shared" si="10"/>
        <v>1761387.7953844303</v>
      </c>
      <c r="D90" s="32">
        <f t="shared" si="16"/>
        <v>18061.168781473069</v>
      </c>
      <c r="E90" s="33">
        <f t="shared" si="11"/>
        <v>3.5768838987475286E-2</v>
      </c>
      <c r="F90" s="34">
        <f t="shared" si="12"/>
        <v>0.1</v>
      </c>
      <c r="G90" s="29">
        <v>0</v>
      </c>
      <c r="H90" s="35">
        <f t="shared" si="13"/>
        <v>497.05304270240151</v>
      </c>
      <c r="I90" s="32">
        <f t="shared" si="14"/>
        <v>15192.265174046632</v>
      </c>
      <c r="J90" s="36">
        <f t="shared" si="15"/>
        <v>1701512.0000154159</v>
      </c>
      <c r="K90" s="36">
        <v>185892.95605359139</v>
      </c>
    </row>
    <row r="91" spans="1:11" x14ac:dyDescent="0.2">
      <c r="A91" s="2">
        <v>77</v>
      </c>
      <c r="B91" s="25">
        <f t="shared" si="9"/>
        <v>590.76296756269664</v>
      </c>
      <c r="C91" s="32">
        <f t="shared" si="10"/>
        <v>1779395.5604836901</v>
      </c>
      <c r="D91" s="32">
        <f t="shared" si="16"/>
        <v>18007.765099259792</v>
      </c>
      <c r="E91" s="33">
        <f t="shared" si="11"/>
        <v>3.5301853034786543E-2</v>
      </c>
      <c r="F91" s="34">
        <f t="shared" si="12"/>
        <v>0.1</v>
      </c>
      <c r="G91" s="29">
        <v>0</v>
      </c>
      <c r="H91" s="35">
        <f t="shared" si="13"/>
        <v>492.928144958058</v>
      </c>
      <c r="I91" s="32">
        <f t="shared" si="14"/>
        <v>15066.189011214685</v>
      </c>
      <c r="J91" s="36">
        <f t="shared" si="15"/>
        <v>1716578.1890266307</v>
      </c>
      <c r="K91" s="36">
        <v>187786.51617674629</v>
      </c>
    </row>
    <row r="92" spans="1:11" x14ac:dyDescent="0.2">
      <c r="A92" s="2">
        <v>78</v>
      </c>
      <c r="B92" s="25">
        <f t="shared" si="9"/>
        <v>589.04993432443587</v>
      </c>
      <c r="C92" s="32">
        <f t="shared" si="10"/>
        <v>1797350.7694714158</v>
      </c>
      <c r="D92" s="32">
        <f t="shared" si="16"/>
        <v>17955.208987725666</v>
      </c>
      <c r="E92" s="33">
        <f t="shared" si="11"/>
        <v>3.4846903728070075E-2</v>
      </c>
      <c r="F92" s="34">
        <f t="shared" si="12"/>
        <v>0.1</v>
      </c>
      <c r="G92" s="29">
        <v>0</v>
      </c>
      <c r="H92" s="35">
        <f t="shared" si="13"/>
        <v>488.83747853298934</v>
      </c>
      <c r="I92" s="32">
        <f t="shared" si="14"/>
        <v>14941.159117563288</v>
      </c>
      <c r="J92" s="36">
        <f t="shared" si="15"/>
        <v>1731519.3481441941</v>
      </c>
      <c r="K92" s="36">
        <v>189670.63212938703</v>
      </c>
    </row>
    <row r="93" spans="1:11" x14ac:dyDescent="0.2">
      <c r="A93" s="2">
        <v>79</v>
      </c>
      <c r="B93" s="25">
        <f t="shared" si="9"/>
        <v>587.36356968059715</v>
      </c>
      <c r="C93" s="32">
        <f t="shared" si="10"/>
        <v>1815254.2458001943</v>
      </c>
      <c r="D93" s="32">
        <f t="shared" si="16"/>
        <v>17903.476328778546</v>
      </c>
      <c r="E93" s="33">
        <f t="shared" si="11"/>
        <v>3.4403531612285328E-2</v>
      </c>
      <c r="F93" s="34">
        <f t="shared" si="12"/>
        <v>0.1</v>
      </c>
      <c r="G93" s="29">
        <v>0</v>
      </c>
      <c r="H93" s="35">
        <f t="shared" si="13"/>
        <v>484.78075935149428</v>
      </c>
      <c r="I93" s="32">
        <f t="shared" si="14"/>
        <v>14817.166810410687</v>
      </c>
      <c r="J93" s="36">
        <f t="shared" si="15"/>
        <v>1746336.5149546049</v>
      </c>
      <c r="K93" s="36">
        <v>191545.35101451058</v>
      </c>
    </row>
    <row r="94" spans="1:11" x14ac:dyDescent="0.2">
      <c r="A94" s="2">
        <v>80</v>
      </c>
      <c r="B94" s="25">
        <f t="shared" si="9"/>
        <v>585.70312907609843</v>
      </c>
      <c r="C94" s="32">
        <f t="shared" si="10"/>
        <v>1833106.7897866478</v>
      </c>
      <c r="D94" s="32">
        <f t="shared" si="16"/>
        <v>17852.543986453442</v>
      </c>
      <c r="E94" s="33">
        <f t="shared" si="11"/>
        <v>3.397130032291576E-2</v>
      </c>
      <c r="F94" s="34">
        <f t="shared" si="12"/>
        <v>0.1</v>
      </c>
      <c r="G94" s="29">
        <v>0</v>
      </c>
      <c r="H94" s="35">
        <f t="shared" si="13"/>
        <v>480.75770569533273</v>
      </c>
      <c r="I94" s="32">
        <f t="shared" si="14"/>
        <v>14694.203479130065</v>
      </c>
      <c r="J94" s="36">
        <f t="shared" si="15"/>
        <v>1761030.718433735</v>
      </c>
      <c r="K94" s="36">
        <v>193410.71970018672</v>
      </c>
    </row>
    <row r="95" spans="1:11" x14ac:dyDescent="0.2">
      <c r="A95" s="2">
        <v>81</v>
      </c>
      <c r="B95" s="25">
        <f t="shared" si="9"/>
        <v>584.0678977110465</v>
      </c>
      <c r="C95" s="32">
        <f t="shared" si="10"/>
        <v>1850909.1795418966</v>
      </c>
      <c r="D95" s="32">
        <f t="shared" si="16"/>
        <v>17802.389755248791</v>
      </c>
      <c r="E95" s="33">
        <f t="shared" si="11"/>
        <v>3.3549795153411596E-2</v>
      </c>
      <c r="F95" s="34">
        <f t="shared" si="12"/>
        <v>0.1</v>
      </c>
      <c r="G95" s="29">
        <v>0</v>
      </c>
      <c r="H95" s="35">
        <f t="shared" si="13"/>
        <v>476.76803818416175</v>
      </c>
      <c r="I95" s="32">
        <f t="shared" si="14"/>
        <v>14572.260584551997</v>
      </c>
      <c r="J95" s="36">
        <f t="shared" si="15"/>
        <v>1775602.979018287</v>
      </c>
      <c r="K95" s="36">
        <v>195266.78482072972</v>
      </c>
    </row>
    <row r="96" spans="1:11" x14ac:dyDescent="0.2">
      <c r="A96" s="2">
        <v>82</v>
      </c>
      <c r="B96" s="25">
        <f t="shared" si="9"/>
        <v>582.4571890019763</v>
      </c>
      <c r="C96" s="32">
        <f t="shared" si="10"/>
        <v>1868662.1718535386</v>
      </c>
      <c r="D96" s="32">
        <f t="shared" si="16"/>
        <v>17752.99231164204</v>
      </c>
      <c r="E96" s="33">
        <f t="shared" si="11"/>
        <v>3.3138621727954815E-2</v>
      </c>
      <c r="F96" s="34">
        <f t="shared" si="12"/>
        <v>0.1</v>
      </c>
      <c r="G96" s="29">
        <v>0</v>
      </c>
      <c r="H96" s="35">
        <f t="shared" si="13"/>
        <v>472.81147975613419</v>
      </c>
      <c r="I96" s="32">
        <f t="shared" si="14"/>
        <v>14451.329658370674</v>
      </c>
      <c r="J96" s="36">
        <f t="shared" si="15"/>
        <v>1790054.3086766577</v>
      </c>
      <c r="K96" s="36">
        <v>197113.59277786428</v>
      </c>
    </row>
    <row r="97" spans="1:11" x14ac:dyDescent="0.2">
      <c r="A97" s="2">
        <v>83</v>
      </c>
      <c r="B97" s="25">
        <f t="shared" si="9"/>
        <v>580.87034314031041</v>
      </c>
      <c r="C97" s="32">
        <f t="shared" si="10"/>
        <v>1886366.5030222759</v>
      </c>
      <c r="D97" s="32">
        <f t="shared" si="16"/>
        <v>17704.331168737262</v>
      </c>
      <c r="E97" s="33">
        <f t="shared" si="11"/>
        <v>3.2737404770637385E-2</v>
      </c>
      <c r="F97" s="34">
        <f t="shared" si="12"/>
        <v>0.1</v>
      </c>
      <c r="G97" s="29">
        <v>0</v>
      </c>
      <c r="H97" s="35">
        <f t="shared" si="13"/>
        <v>468.88775564865801</v>
      </c>
      <c r="I97" s="32">
        <f t="shared" si="14"/>
        <v>14331.402302556731</v>
      </c>
      <c r="J97" s="36">
        <f t="shared" si="15"/>
        <v>1804385.7109792144</v>
      </c>
      <c r="K97" s="36">
        <v>198951.18974188552</v>
      </c>
    </row>
    <row r="98" spans="1:11" x14ac:dyDescent="0.2">
      <c r="A98" s="2">
        <v>84</v>
      </c>
      <c r="B98" s="25">
        <f t="shared" si="9"/>
        <v>579.30672574080552</v>
      </c>
      <c r="C98" s="32">
        <f t="shared" si="10"/>
        <v>1904022.8896561388</v>
      </c>
      <c r="D98" s="32">
        <f t="shared" si="16"/>
        <v>17656.386633862974</v>
      </c>
      <c r="E98" s="33">
        <f t="shared" si="11"/>
        <v>3.2345786963036707E-2</v>
      </c>
      <c r="F98" s="34">
        <f t="shared" si="12"/>
        <v>0.1</v>
      </c>
      <c r="G98" s="29">
        <v>0</v>
      </c>
      <c r="H98" s="35">
        <f t="shared" si="13"/>
        <v>464.99659337931558</v>
      </c>
      <c r="I98" s="32">
        <f t="shared" si="14"/>
        <v>14212.470188773228</v>
      </c>
      <c r="J98" s="36">
        <f t="shared" si="15"/>
        <v>1818598.1811679876</v>
      </c>
      <c r="K98" s="36">
        <v>200779.62165281322</v>
      </c>
    </row>
    <row r="99" spans="1:11" x14ac:dyDescent="0.2">
      <c r="A99" s="2">
        <v>85</v>
      </c>
      <c r="B99" s="25">
        <f t="shared" si="9"/>
        <v>577.76572657337681</v>
      </c>
      <c r="C99" s="32">
        <f t="shared" si="10"/>
        <v>1921632.0294247982</v>
      </c>
      <c r="D99" s="32">
        <f t="shared" si="16"/>
        <v>17609.13976865937</v>
      </c>
      <c r="E99" s="33">
        <f t="shared" si="11"/>
        <v>3.1963427882742187E-2</v>
      </c>
      <c r="F99" s="34">
        <f t="shared" si="12"/>
        <v>0.1</v>
      </c>
      <c r="G99" s="29">
        <v>0</v>
      </c>
      <c r="H99" s="35">
        <f t="shared" si="13"/>
        <v>461.13772272694104</v>
      </c>
      <c r="I99" s="32">
        <f t="shared" si="14"/>
        <v>14094.525057798039</v>
      </c>
      <c r="J99" s="36">
        <f t="shared" si="15"/>
        <v>1832692.7062257857</v>
      </c>
      <c r="K99" s="36">
        <v>202598.93422154043</v>
      </c>
    </row>
    <row r="100" spans="1:11" x14ac:dyDescent="0.2">
      <c r="A100" s="2">
        <v>86</v>
      </c>
      <c r="B100" s="25">
        <f t="shared" si="9"/>
        <v>576.24675837223947</v>
      </c>
      <c r="C100" s="32">
        <f t="shared" si="10"/>
        <v>1939194.6017764222</v>
      </c>
      <c r="D100" s="32">
        <f t="shared" si="16"/>
        <v>17562.572351624025</v>
      </c>
      <c r="E100" s="33">
        <f t="shared" si="11"/>
        <v>3.1590003016376524E-2</v>
      </c>
      <c r="F100" s="34">
        <f t="shared" si="12"/>
        <v>0.1</v>
      </c>
      <c r="G100" s="29">
        <v>0</v>
      </c>
      <c r="H100" s="35">
        <f t="shared" si="13"/>
        <v>457.31087571285502</v>
      </c>
      <c r="I100" s="32">
        <f t="shared" si="14"/>
        <v>13977.558718949163</v>
      </c>
      <c r="J100" s="36">
        <f t="shared" si="15"/>
        <v>1846670.2649447348</v>
      </c>
      <c r="K100" s="36">
        <v>204409.17293097606</v>
      </c>
    </row>
    <row r="101" spans="1:11" x14ac:dyDescent="0.2">
      <c r="A101" s="2">
        <v>87</v>
      </c>
      <c r="B101" s="25">
        <f t="shared" si="9"/>
        <v>574.74925571681842</v>
      </c>
      <c r="C101" s="32">
        <f t="shared" si="10"/>
        <v>1956711.2686195264</v>
      </c>
      <c r="D101" s="32">
        <f t="shared" si="16"/>
        <v>17516.666843104176</v>
      </c>
      <c r="E101" s="33">
        <f t="shared" si="11"/>
        <v>3.1225202840954022E-2</v>
      </c>
      <c r="F101" s="34">
        <f t="shared" si="12"/>
        <v>0.1</v>
      </c>
      <c r="G101" s="29">
        <v>0</v>
      </c>
      <c r="H101" s="35">
        <f t="shared" si="13"/>
        <v>453.51578658225469</v>
      </c>
      <c r="I101" s="32">
        <f t="shared" si="14"/>
        <v>13861.56304951771</v>
      </c>
      <c r="J101" s="36">
        <f t="shared" si="15"/>
        <v>1860531.8279942526</v>
      </c>
      <c r="K101" s="36">
        <v>206210.38303718218</v>
      </c>
    </row>
    <row r="102" spans="1:11" x14ac:dyDescent="0.2">
      <c r="A102" s="2">
        <v>88</v>
      </c>
      <c r="B102" s="25">
        <f t="shared" si="9"/>
        <v>573.27267397933258</v>
      </c>
      <c r="C102" s="32">
        <f t="shared" si="10"/>
        <v>1974182.6749716399</v>
      </c>
      <c r="D102" s="32">
        <f t="shared" si="16"/>
        <v>17471.406352113467</v>
      </c>
      <c r="E102" s="33">
        <f t="shared" si="11"/>
        <v>3.0868731968167227E-2</v>
      </c>
      <c r="F102" s="34">
        <f t="shared" si="12"/>
        <v>0.1</v>
      </c>
      <c r="G102" s="29">
        <v>0</v>
      </c>
      <c r="H102" s="35">
        <f t="shared" si="13"/>
        <v>449.75219178575855</v>
      </c>
      <c r="I102" s="32">
        <f t="shared" si="14"/>
        <v>13746.529994202137</v>
      </c>
      <c r="J102" s="36">
        <f t="shared" si="15"/>
        <v>1874278.3579884546</v>
      </c>
      <c r="K102" s="36">
        <v>208002.60957050527</v>
      </c>
    </row>
    <row r="103" spans="1:11" x14ac:dyDescent="0.2">
      <c r="A103" s="2">
        <v>89</v>
      </c>
      <c r="B103" s="25">
        <f t="shared" si="9"/>
        <v>571.81648833437191</v>
      </c>
      <c r="C103" s="32">
        <f t="shared" si="10"/>
        <v>1991609.4495769909</v>
      </c>
      <c r="D103" s="32">
        <f t="shared" si="16"/>
        <v>17426.774605351035</v>
      </c>
      <c r="E103" s="33">
        <f t="shared" si="11"/>
        <v>3.0520308346663982E-2</v>
      </c>
      <c r="F103" s="34">
        <f t="shared" si="12"/>
        <v>0.1</v>
      </c>
      <c r="G103" s="29">
        <v>0</v>
      </c>
      <c r="H103" s="35">
        <f t="shared" si="13"/>
        <v>446.01982996110439</v>
      </c>
      <c r="I103" s="32">
        <f t="shared" si="14"/>
        <v>13632.45156454933</v>
      </c>
      <c r="J103" s="36">
        <f t="shared" si="15"/>
        <v>1887910.8095530039</v>
      </c>
      <c r="K103" s="36">
        <v>209785.89733670198</v>
      </c>
    </row>
    <row r="104" spans="1:11" x14ac:dyDescent="0.2">
      <c r="A104" s="2">
        <v>90</v>
      </c>
      <c r="B104" s="25">
        <f t="shared" si="9"/>
        <v>570.38019282616688</v>
      </c>
      <c r="C104" s="32">
        <f t="shared" si="10"/>
        <v>2008992.205494921</v>
      </c>
      <c r="D104" s="32">
        <f t="shared" si="16"/>
        <v>17382.755917930044</v>
      </c>
      <c r="E104" s="33">
        <f t="shared" si="11"/>
        <v>3.0179662517731312E-2</v>
      </c>
      <c r="F104" s="34">
        <f t="shared" si="12"/>
        <v>0.1</v>
      </c>
      <c r="G104" s="29">
        <v>0</v>
      </c>
      <c r="H104" s="35">
        <f t="shared" si="13"/>
        <v>442.31844191499886</v>
      </c>
      <c r="I104" s="32">
        <f t="shared" si="14"/>
        <v>13519.319838400466</v>
      </c>
      <c r="J104" s="36">
        <f t="shared" si="15"/>
        <v>1901430.1293914043</v>
      </c>
      <c r="K104" s="36">
        <v>211560.29091805936</v>
      </c>
    </row>
    <row r="105" spans="1:11" x14ac:dyDescent="0.2">
      <c r="A105" s="2">
        <v>91</v>
      </c>
      <c r="B105" s="25">
        <f t="shared" si="9"/>
        <v>568.96329948959215</v>
      </c>
      <c r="C105" s="32">
        <f t="shared" si="10"/>
        <v>2026331.5406606814</v>
      </c>
      <c r="D105" s="32">
        <f t="shared" si="16"/>
        <v>17339.33516576048</v>
      </c>
      <c r="E105" s="33">
        <f t="shared" si="11"/>
        <v>2.9846536920225292E-2</v>
      </c>
      <c r="F105" s="34">
        <f t="shared" si="12"/>
        <v>0.1</v>
      </c>
      <c r="G105" s="29">
        <v>0</v>
      </c>
      <c r="H105" s="35">
        <f t="shared" si="13"/>
        <v>438.64777060511796</v>
      </c>
      <c r="I105" s="32">
        <f t="shared" si="14"/>
        <v>13407.126959339994</v>
      </c>
      <c r="J105" s="36">
        <f t="shared" si="15"/>
        <v>1914837.2563507443</v>
      </c>
      <c r="K105" s="36">
        <v>213325.83467450933</v>
      </c>
    </row>
    <row r="106" spans="1:11" x14ac:dyDescent="0.2">
      <c r="A106" s="2">
        <v>92</v>
      </c>
      <c r="B106" s="25">
        <f t="shared" si="9"/>
        <v>567.56533752125176</v>
      </c>
      <c r="C106" s="32">
        <f t="shared" si="10"/>
        <v>2043628.0384203198</v>
      </c>
      <c r="D106" s="32">
        <f t="shared" si="16"/>
        <v>17296.497759638354</v>
      </c>
      <c r="E106" s="33">
        <f t="shared" si="11"/>
        <v>2.9520685241163802E-2</v>
      </c>
      <c r="F106" s="34">
        <f t="shared" si="12"/>
        <v>0.1</v>
      </c>
      <c r="G106" s="29">
        <v>0</v>
      </c>
      <c r="H106" s="35">
        <f t="shared" si="13"/>
        <v>435.00756112225662</v>
      </c>
      <c r="I106" s="32">
        <f t="shared" si="14"/>
        <v>13295.865136151035</v>
      </c>
      <c r="J106" s="36">
        <f t="shared" si="15"/>
        <v>1928133.1214868953</v>
      </c>
      <c r="K106" s="36">
        <v>215082.57274473776</v>
      </c>
    </row>
    <row r="107" spans="1:11" x14ac:dyDescent="0.2">
      <c r="A107" s="2">
        <v>93</v>
      </c>
      <c r="B107" s="25">
        <f t="shared" si="9"/>
        <v>566.18585249728983</v>
      </c>
      <c r="C107" s="32">
        <f t="shared" si="10"/>
        <v>2060882.2680409979</v>
      </c>
      <c r="D107" s="32">
        <f t="shared" si="16"/>
        <v>17254.229620678117</v>
      </c>
      <c r="E107" s="33">
        <f t="shared" si="11"/>
        <v>2.9201871808228391E-2</v>
      </c>
      <c r="F107" s="34">
        <f t="shared" si="12"/>
        <v>0.1</v>
      </c>
      <c r="G107" s="29">
        <v>0</v>
      </c>
      <c r="H107" s="35">
        <f t="shared" si="13"/>
        <v>431.39756067262675</v>
      </c>
      <c r="I107" s="32">
        <f t="shared" si="14"/>
        <v>13185.526642273082</v>
      </c>
      <c r="J107" s="36">
        <f t="shared" si="15"/>
        <v>1941318.6481291684</v>
      </c>
      <c r="K107" s="36">
        <v>216830.54904728793</v>
      </c>
    </row>
    <row r="108" spans="1:11" x14ac:dyDescent="0.2">
      <c r="A108" s="2">
        <v>94</v>
      </c>
      <c r="B108" s="25">
        <f t="shared" si="9"/>
        <v>564.82440563481487</v>
      </c>
      <c r="C108" s="32">
        <f t="shared" si="10"/>
        <v>2078094.7851982205</v>
      </c>
      <c r="D108" s="32">
        <f t="shared" si="16"/>
        <v>17212.51715722261</v>
      </c>
      <c r="E108" s="33">
        <f t="shared" si="11"/>
        <v>2.8889871021386865E-2</v>
      </c>
      <c r="F108" s="34">
        <f t="shared" si="12"/>
        <v>0.1</v>
      </c>
      <c r="G108" s="29">
        <v>0</v>
      </c>
      <c r="H108" s="35">
        <f t="shared" si="13"/>
        <v>427.81751856030189</v>
      </c>
      <c r="I108" s="32">
        <f t="shared" si="14"/>
        <v>13076.103815266555</v>
      </c>
      <c r="J108" s="36">
        <f t="shared" si="15"/>
        <v>1954394.7519444351</v>
      </c>
      <c r="K108" s="36">
        <v>218569.80728165843</v>
      </c>
    </row>
    <row r="109" spans="1:11" x14ac:dyDescent="0.2">
      <c r="A109" s="2">
        <v>95</v>
      </c>
      <c r="B109" s="25">
        <f t="shared" si="9"/>
        <v>563.48057309407841</v>
      </c>
      <c r="C109" s="32">
        <f t="shared" si="10"/>
        <v>2095266.1324411596</v>
      </c>
      <c r="D109" s="32">
        <f t="shared" si="16"/>
        <v>17171.347242939053</v>
      </c>
      <c r="E109" s="33">
        <f t="shared" si="11"/>
        <v>2.858446682040993E-2</v>
      </c>
      <c r="F109" s="34">
        <f t="shared" si="12"/>
        <v>0.1</v>
      </c>
      <c r="G109" s="29">
        <v>0</v>
      </c>
      <c r="H109" s="35">
        <f t="shared" si="13"/>
        <v>424.2671861698077</v>
      </c>
      <c r="I109" s="32">
        <f t="shared" si="14"/>
        <v>12967.589056280032</v>
      </c>
      <c r="J109" s="36">
        <f t="shared" si="15"/>
        <v>1967362.341000715</v>
      </c>
      <c r="K109" s="36">
        <v>220300.39092939571</v>
      </c>
    </row>
    <row r="110" spans="1:11" x14ac:dyDescent="0.2">
      <c r="A110" s="2">
        <v>96</v>
      </c>
      <c r="B110" s="25">
        <f t="shared" si="9"/>
        <v>562.15394531874983</v>
      </c>
      <c r="C110" s="32">
        <f t="shared" si="10"/>
        <v>2112396.8396373871</v>
      </c>
      <c r="D110" s="32">
        <f t="shared" si="16"/>
        <v>17130.707196227508</v>
      </c>
      <c r="E110" s="33">
        <f t="shared" si="11"/>
        <v>2.8285452185952097E-2</v>
      </c>
      <c r="F110" s="34">
        <f t="shared" si="12"/>
        <v>0.1</v>
      </c>
      <c r="G110" s="29">
        <v>0</v>
      </c>
      <c r="H110" s="35">
        <f t="shared" si="13"/>
        <v>420.74631694885693</v>
      </c>
      <c r="I110" s="32">
        <f t="shared" si="14"/>
        <v>12859.974829522693</v>
      </c>
      <c r="J110" s="36">
        <f t="shared" si="15"/>
        <v>1980222.3158302377</v>
      </c>
      <c r="K110" s="36">
        <v>222022.34325518113</v>
      </c>
    </row>
    <row r="111" spans="1:11" x14ac:dyDescent="0.2">
      <c r="A111" s="2">
        <v>97</v>
      </c>
      <c r="B111" s="25">
        <f t="shared" si="9"/>
        <v>560.84412641184076</v>
      </c>
      <c r="C111" s="32">
        <f t="shared" si="10"/>
        <v>2129487.4243979994</v>
      </c>
      <c r="D111" s="32">
        <f t="shared" si="16"/>
        <v>17090.584760612343</v>
      </c>
      <c r="E111" s="33">
        <f t="shared" si="11"/>
        <v>2.7992628671513517E-2</v>
      </c>
      <c r="F111" s="34">
        <f t="shared" si="12"/>
        <v>0.1</v>
      </c>
      <c r="G111" s="29">
        <v>0</v>
      </c>
      <c r="H111" s="35">
        <f t="shared" si="13"/>
        <v>417.2546663912276</v>
      </c>
      <c r="I111" s="32">
        <f t="shared" si="14"/>
        <v>12753.253661741119</v>
      </c>
      <c r="J111" s="36">
        <f t="shared" si="15"/>
        <v>1992975.5694919787</v>
      </c>
      <c r="K111" s="36">
        <v>223735.70730791247</v>
      </c>
    </row>
    <row r="112" spans="1:11" x14ac:dyDescent="0.2">
      <c r="A112" s="2">
        <v>98</v>
      </c>
      <c r="B112" s="25">
        <f t="shared" si="9"/>
        <v>559.55073354500394</v>
      </c>
      <c r="C112" s="32">
        <f t="shared" si="10"/>
        <v>2146538.3924843399</v>
      </c>
      <c r="D112" s="32">
        <f t="shared" si="16"/>
        <v>17050.968086340465</v>
      </c>
      <c r="E112" s="33">
        <f t="shared" si="11"/>
        <v>2.7705805964241083E-2</v>
      </c>
      <c r="F112" s="34">
        <f t="shared" si="12"/>
        <v>0.1</v>
      </c>
      <c r="G112" s="29">
        <v>0</v>
      </c>
      <c r="H112" s="35">
        <f t="shared" si="13"/>
        <v>413.79199201978338</v>
      </c>
      <c r="I112" s="32">
        <f t="shared" si="14"/>
        <v>12647.418141700024</v>
      </c>
      <c r="J112" s="36">
        <f t="shared" si="15"/>
        <v>2005622.9876336788</v>
      </c>
      <c r="K112" s="36">
        <v>225440.5259217803</v>
      </c>
    </row>
    <row r="113" spans="1:11" x14ac:dyDescent="0.2">
      <c r="A113" s="2">
        <v>99</v>
      </c>
      <c r="B113" s="25">
        <f t="shared" si="9"/>
        <v>558.2733963991036</v>
      </c>
      <c r="C113" s="32">
        <f t="shared" si="10"/>
        <v>2163550.2381971725</v>
      </c>
      <c r="D113" s="32">
        <f t="shared" si="16"/>
        <v>17011.845712832641</v>
      </c>
      <c r="E113" s="33">
        <f t="shared" si="11"/>
        <v>2.7424801472429435E-2</v>
      </c>
      <c r="F113" s="34">
        <f t="shared" si="12"/>
        <v>0.1</v>
      </c>
      <c r="G113" s="29">
        <v>0</v>
      </c>
      <c r="H113" s="35">
        <f t="shared" si="13"/>
        <v>410.3580533696346</v>
      </c>
      <c r="I113" s="32">
        <f t="shared" si="14"/>
        <v>12542.460919668401</v>
      </c>
      <c r="J113" s="36">
        <f t="shared" si="15"/>
        <v>2018165.4485533473</v>
      </c>
      <c r="K113" s="36">
        <v>227136.84171733877</v>
      </c>
    </row>
    <row r="114" spans="1:11" x14ac:dyDescent="0.2">
      <c r="A114" s="2">
        <v>100</v>
      </c>
      <c r="B114" s="25">
        <f t="shared" si="9"/>
        <v>557.0117566341039</v>
      </c>
      <c r="C114" s="32">
        <f t="shared" si="10"/>
        <v>2180523.4447492715</v>
      </c>
      <c r="D114" s="32">
        <f t="shared" si="16"/>
        <v>16973.206552098971</v>
      </c>
      <c r="E114" s="33">
        <f t="shared" si="11"/>
        <v>2.7149439937884649E-2</v>
      </c>
      <c r="F114" s="34">
        <f t="shared" si="12"/>
        <v>0.1</v>
      </c>
      <c r="G114" s="29">
        <v>0</v>
      </c>
      <c r="H114" s="35">
        <f t="shared" si="13"/>
        <v>406.95261197143947</v>
      </c>
      <c r="I114" s="32">
        <f t="shared" si="14"/>
        <v>12438.374706907738</v>
      </c>
      <c r="J114" s="36">
        <f t="shared" si="15"/>
        <v>2030603.8232602549</v>
      </c>
      <c r="K114" s="36">
        <v>228824.69710257108</v>
      </c>
    </row>
    <row r="115" spans="1:11" x14ac:dyDescent="0.2">
      <c r="A115" s="2">
        <v>101</v>
      </c>
      <c r="B115" s="25">
        <f t="shared" si="9"/>
        <v>555.76546738646277</v>
      </c>
      <c r="C115" s="32">
        <f t="shared" si="10"/>
        <v>2197458.4846223402</v>
      </c>
      <c r="D115" s="32">
        <f t="shared" si="16"/>
        <v>16935.039873068687</v>
      </c>
      <c r="E115" s="33">
        <f t="shared" si="11"/>
        <v>2.6879553071423978E-2</v>
      </c>
      <c r="F115" s="34">
        <f t="shared" si="12"/>
        <v>0.1</v>
      </c>
      <c r="G115" s="29">
        <v>0</v>
      </c>
      <c r="H115" s="35">
        <f t="shared" si="13"/>
        <v>403.57543133484342</v>
      </c>
      <c r="I115" s="32">
        <f t="shared" si="14"/>
        <v>12335.152275167078</v>
      </c>
      <c r="J115" s="36">
        <f t="shared" si="15"/>
        <v>2042938.9755354221</v>
      </c>
      <c r="K115" s="36">
        <v>230504.13427394981</v>
      </c>
    </row>
    <row r="116" spans="1:11" x14ac:dyDescent="0.2">
      <c r="A116" s="2">
        <v>102</v>
      </c>
      <c r="B116" s="25">
        <f t="shared" si="9"/>
        <v>554.5341927923489</v>
      </c>
      <c r="C116" s="32">
        <f t="shared" si="10"/>
        <v>2214355.8199090273</v>
      </c>
      <c r="D116" s="32">
        <f t="shared" si="16"/>
        <v>16897.335286687128</v>
      </c>
      <c r="E116" s="33">
        <f t="shared" si="11"/>
        <v>2.6614979209859422E-2</v>
      </c>
      <c r="F116" s="34">
        <f t="shared" si="12"/>
        <v>0.1</v>
      </c>
      <c r="G116" s="29">
        <v>0</v>
      </c>
      <c r="H116" s="35">
        <f t="shared" si="13"/>
        <v>400.22627693205612</v>
      </c>
      <c r="I116" s="32">
        <f t="shared" si="14"/>
        <v>12232.786456180584</v>
      </c>
      <c r="J116" s="36">
        <f t="shared" si="15"/>
        <v>2055171.7619916026</v>
      </c>
      <c r="K116" s="36">
        <v>232175.19521749171</v>
      </c>
    </row>
    <row r="117" spans="1:11" x14ac:dyDescent="0.2">
      <c r="A117" s="2">
        <v>103</v>
      </c>
      <c r="B117" s="25">
        <f t="shared" si="9"/>
        <v>553.31760753511594</v>
      </c>
      <c r="C117" s="32">
        <f t="shared" si="10"/>
        <v>2231215.9026407208</v>
      </c>
      <c r="D117" s="32">
        <f t="shared" si="16"/>
        <v>16860.082731693517</v>
      </c>
      <c r="E117" s="33">
        <f t="shared" si="11"/>
        <v>2.6355562993075933E-2</v>
      </c>
      <c r="F117" s="34">
        <f t="shared" si="12"/>
        <v>0.1</v>
      </c>
      <c r="G117" s="29">
        <v>0</v>
      </c>
      <c r="H117" s="35">
        <f t="shared" si="13"/>
        <v>396.90491618156483</v>
      </c>
      <c r="I117" s="32">
        <f t="shared" si="14"/>
        <v>12131.270141169452</v>
      </c>
      <c r="J117" s="36">
        <f t="shared" si="15"/>
        <v>2067303.032132772</v>
      </c>
      <c r="K117" s="36">
        <v>233837.92170980742</v>
      </c>
    </row>
    <row r="118" spans="1:11" x14ac:dyDescent="0.2">
      <c r="A118" s="2">
        <v>104</v>
      </c>
      <c r="B118" s="25">
        <f t="shared" si="9"/>
        <v>552.11539641557624</v>
      </c>
      <c r="C118" s="32">
        <f t="shared" si="10"/>
        <v>2248039.1751020481</v>
      </c>
      <c r="D118" s="32">
        <f t="shared" si="16"/>
        <v>16823.272461327258</v>
      </c>
      <c r="E118" s="33">
        <f t="shared" si="11"/>
        <v>2.6101155059837046E-2</v>
      </c>
      <c r="F118" s="34">
        <f t="shared" si="12"/>
        <v>0.1</v>
      </c>
      <c r="G118" s="29">
        <v>0</v>
      </c>
      <c r="H118" s="35">
        <f t="shared" si="13"/>
        <v>393.61111843198256</v>
      </c>
      <c r="I118" s="32">
        <f t="shared" si="14"/>
        <v>12030.596280349233</v>
      </c>
      <c r="J118" s="36">
        <f t="shared" si="15"/>
        <v>2079333.6284131212</v>
      </c>
      <c r="K118" s="36">
        <v>235492.3553191458</v>
      </c>
    </row>
    <row r="119" spans="1:11" x14ac:dyDescent="0.2">
      <c r="A119" s="2">
        <v>105</v>
      </c>
      <c r="B119" s="25">
        <f t="shared" si="9"/>
        <v>550.92725394372246</v>
      </c>
      <c r="C119" s="32">
        <f t="shared" si="10"/>
        <v>2264826.0701325224</v>
      </c>
      <c r="D119" s="32">
        <f t="shared" si="16"/>
        <v>16786.89503047429</v>
      </c>
      <c r="E119" s="33">
        <f t="shared" si="11"/>
        <v>2.5851611760950292E-2</v>
      </c>
      <c r="F119" s="34">
        <f t="shared" si="12"/>
        <v>0.1</v>
      </c>
      <c r="G119" s="29">
        <v>0</v>
      </c>
      <c r="H119" s="35">
        <f t="shared" si="13"/>
        <v>390.3446549460308</v>
      </c>
      <c r="I119" s="32">
        <f t="shared" si="14"/>
        <v>11930.757882438806</v>
      </c>
      <c r="J119" s="36">
        <f t="shared" si="15"/>
        <v>2091264.38629556</v>
      </c>
      <c r="K119" s="36">
        <v>237138.53740643329</v>
      </c>
    </row>
    <row r="120" spans="1:11" x14ac:dyDescent="0.2">
      <c r="A120" s="2">
        <v>106</v>
      </c>
      <c r="B120" s="25">
        <f t="shared" si="9"/>
        <v>549.7528839506283</v>
      </c>
      <c r="C120" s="32">
        <f t="shared" si="10"/>
        <v>2281577.0114161209</v>
      </c>
      <c r="D120" s="32">
        <f t="shared" si="16"/>
        <v>16750.941283598542</v>
      </c>
      <c r="E120" s="33">
        <f t="shared" si="11"/>
        <v>2.5606794888867503E-2</v>
      </c>
      <c r="F120" s="34">
        <f t="shared" si="12"/>
        <v>0.1</v>
      </c>
      <c r="G120" s="29">
        <v>0</v>
      </c>
      <c r="H120" s="35">
        <f t="shared" si="13"/>
        <v>387.10529888465476</v>
      </c>
      <c r="I120" s="32">
        <f t="shared" si="14"/>
        <v>11831.748014175997</v>
      </c>
      <c r="J120" s="36">
        <f t="shared" si="15"/>
        <v>2103096.1343097361</v>
      </c>
      <c r="K120" s="36">
        <v>238776.50912630782</v>
      </c>
    </row>
    <row r="121" spans="1:11" x14ac:dyDescent="0.2">
      <c r="A121" s="2">
        <v>107</v>
      </c>
      <c r="B121" s="25">
        <f t="shared" si="9"/>
        <v>548.59199921935726</v>
      </c>
      <c r="C121" s="32">
        <f t="shared" si="10"/>
        <v>2298292.4137593252</v>
      </c>
      <c r="D121" s="32">
        <f t="shared" si="16"/>
        <v>16715.402343204245</v>
      </c>
      <c r="E121" s="33">
        <f t="shared" si="11"/>
        <v>2.5366571422359062E-2</v>
      </c>
      <c r="F121" s="34">
        <f t="shared" si="12"/>
        <v>0.1</v>
      </c>
      <c r="G121" s="29">
        <v>0</v>
      </c>
      <c r="H121" s="35">
        <f t="shared" si="13"/>
        <v>383.89282529127053</v>
      </c>
      <c r="I121" s="32">
        <f t="shared" si="14"/>
        <v>11733.559799835906</v>
      </c>
      <c r="J121" s="36">
        <f t="shared" si="15"/>
        <v>2114829.6941095721</v>
      </c>
      <c r="K121" s="36">
        <v>240406.31142814766</v>
      </c>
    </row>
    <row r="122" spans="1:11" x14ac:dyDescent="0.2">
      <c r="A122" s="2">
        <v>108</v>
      </c>
      <c r="B122" s="25">
        <f t="shared" si="9"/>
        <v>547.4443211337757</v>
      </c>
      <c r="C122" s="32">
        <f t="shared" si="10"/>
        <v>2314972.6833582283</v>
      </c>
      <c r="D122" s="32">
        <f t="shared" si="16"/>
        <v>16680.269598903134</v>
      </c>
      <c r="E122" s="33">
        <f t="shared" si="11"/>
        <v>2.513081328554545E-2</v>
      </c>
      <c r="F122" s="34">
        <f t="shared" si="12"/>
        <v>0.1</v>
      </c>
      <c r="G122" s="29">
        <v>0</v>
      </c>
      <c r="H122" s="35">
        <f t="shared" si="13"/>
        <v>380.70701107614315</v>
      </c>
      <c r="I122" s="32">
        <f t="shared" si="14"/>
        <v>11636.186420752754</v>
      </c>
      <c r="J122" s="36">
        <f t="shared" si="15"/>
        <v>2126465.8805303248</v>
      </c>
      <c r="K122" s="36">
        <v>242027.98505709524</v>
      </c>
    </row>
    <row r="123" spans="1:11" x14ac:dyDescent="0.2">
      <c r="A123" s="2">
        <v>109</v>
      </c>
      <c r="B123" s="25">
        <f t="shared" si="9"/>
        <v>546.30957934424839</v>
      </c>
      <c r="C123" s="32">
        <f t="shared" si="10"/>
        <v>2331618.2180551579</v>
      </c>
      <c r="D123" s="32">
        <f t="shared" si="16"/>
        <v>16645.534696929622</v>
      </c>
      <c r="E123" s="33">
        <f t="shared" si="11"/>
        <v>2.4899397120159966E-2</v>
      </c>
      <c r="F123" s="34">
        <f t="shared" si="12"/>
        <v>0.1</v>
      </c>
      <c r="G123" s="29">
        <v>0</v>
      </c>
      <c r="H123" s="35">
        <f t="shared" si="13"/>
        <v>377.54763500089405</v>
      </c>
      <c r="I123" s="32">
        <f t="shared" si="14"/>
        <v>11539.621114847336</v>
      </c>
      <c r="J123" s="36">
        <f t="shared" si="15"/>
        <v>2138005.501645172</v>
      </c>
      <c r="K123" s="36">
        <v>243641.57055507577</v>
      </c>
    </row>
    <row r="124" spans="1:11" x14ac:dyDescent="0.2">
      <c r="A124" s="2">
        <v>110</v>
      </c>
      <c r="B124" s="25">
        <f t="shared" si="9"/>
        <v>545.18751144925477</v>
      </c>
      <c r="C124" s="32">
        <f t="shared" si="10"/>
        <v>2348229.4075854467</v>
      </c>
      <c r="D124" s="32">
        <f t="shared" si="16"/>
        <v>16611.189530288801</v>
      </c>
      <c r="E124" s="33">
        <f t="shared" si="11"/>
        <v>2.4672204070368318E-2</v>
      </c>
      <c r="F124" s="34">
        <f t="shared" si="12"/>
        <v>0.1</v>
      </c>
      <c r="G124" s="29">
        <v>0</v>
      </c>
      <c r="H124" s="35">
        <f t="shared" si="13"/>
        <v>374.41447766313718</v>
      </c>
      <c r="I124" s="32">
        <f t="shared" si="14"/>
        <v>11443.857176156969</v>
      </c>
      <c r="J124" s="36">
        <f t="shared" si="15"/>
        <v>2149449.3588213292</v>
      </c>
      <c r="K124" s="36">
        <v>245247.10826181073</v>
      </c>
    </row>
    <row r="125" spans="1:11" x14ac:dyDescent="0.2">
      <c r="A125" s="2">
        <v>111</v>
      </c>
      <c r="B125" s="25">
        <f t="shared" si="9"/>
        <v>544.07786269203689</v>
      </c>
      <c r="C125" s="32">
        <f t="shared" si="10"/>
        <v>2364806.6338146576</v>
      </c>
      <c r="D125" s="32">
        <f t="shared" si="16"/>
        <v>16577.22622921085</v>
      </c>
      <c r="E125" s="33">
        <f t="shared" si="11"/>
        <v>2.4449119579116156E-2</v>
      </c>
      <c r="F125" s="34">
        <f t="shared" si="12"/>
        <v>0.1</v>
      </c>
      <c r="G125" s="29">
        <v>0</v>
      </c>
      <c r="H125" s="35">
        <f t="shared" si="13"/>
        <v>371.3073214812427</v>
      </c>
      <c r="I125" s="32">
        <f t="shared" si="14"/>
        <v>11348.887954369593</v>
      </c>
      <c r="J125" s="36">
        <f t="shared" si="15"/>
        <v>2160798.2467756988</v>
      </c>
      <c r="K125" s="36">
        <v>246844.63831582645</v>
      </c>
    </row>
    <row r="126" spans="1:11" x14ac:dyDescent="0.2">
      <c r="A126" s="2">
        <v>112</v>
      </c>
      <c r="B126" s="25">
        <f t="shared" si="9"/>
        <v>542.98038567143215</v>
      </c>
      <c r="C126" s="32">
        <f t="shared" si="10"/>
        <v>2381350.2709668465</v>
      </c>
      <c r="D126" s="32">
        <f t="shared" si="16"/>
        <v>16543.637152188923</v>
      </c>
      <c r="E126" s="33">
        <f t="shared" si="11"/>
        <v>2.4230033195639454E-2</v>
      </c>
      <c r="F126" s="34">
        <f t="shared" si="12"/>
        <v>0.1</v>
      </c>
      <c r="G126" s="29">
        <v>0</v>
      </c>
      <c r="H126" s="35">
        <f t="shared" si="13"/>
        <v>368.22595067922708</v>
      </c>
      <c r="I126" s="32">
        <f t="shared" si="14"/>
        <v>11254.706854362026</v>
      </c>
      <c r="J126" s="36">
        <f t="shared" si="15"/>
        <v>2172052.9536300609</v>
      </c>
      <c r="K126" s="36">
        <v>248434.20065545742</v>
      </c>
    </row>
    <row r="127" spans="1:11" x14ac:dyDescent="0.2">
      <c r="A127" s="2">
        <v>113</v>
      </c>
      <c r="B127" s="25">
        <f t="shared" si="9"/>
        <v>541.89484006611724</v>
      </c>
      <c r="C127" s="32">
        <f t="shared" si="10"/>
        <v>2397860.685844251</v>
      </c>
      <c r="D127" s="32">
        <f t="shared" si="16"/>
        <v>16510.414877404459</v>
      </c>
      <c r="E127" s="33">
        <f t="shared" si="11"/>
        <v>2.4014838393006818E-2</v>
      </c>
      <c r="F127" s="34">
        <f t="shared" si="12"/>
        <v>0.1</v>
      </c>
      <c r="G127" s="29">
        <v>0</v>
      </c>
      <c r="H127" s="35">
        <f t="shared" si="13"/>
        <v>365.17015127176847</v>
      </c>
      <c r="I127" s="32">
        <f t="shared" si="14"/>
        <v>11161.307335742564</v>
      </c>
      <c r="J127" s="36">
        <f t="shared" si="15"/>
        <v>2183214.2609658036</v>
      </c>
      <c r="K127" s="36">
        <v>250015.83501984496</v>
      </c>
    </row>
    <row r="128" spans="1:11" x14ac:dyDescent="0.2">
      <c r="A128" s="2">
        <v>114</v>
      </c>
      <c r="B128" s="25">
        <f t="shared" si="9"/>
        <v>540.82099237152158</v>
      </c>
      <c r="C128" s="32">
        <f t="shared" si="10"/>
        <v>2414338.2380387005</v>
      </c>
      <c r="D128" s="32">
        <f t="shared" si="16"/>
        <v>16477.552194449585</v>
      </c>
      <c r="E128" s="33">
        <f t="shared" si="11"/>
        <v>2.3803432395466881E-2</v>
      </c>
      <c r="F128" s="34">
        <f t="shared" si="12"/>
        <v>0.1</v>
      </c>
      <c r="G128" s="29">
        <v>0</v>
      </c>
      <c r="H128" s="35">
        <f t="shared" si="13"/>
        <v>362.13971104934666</v>
      </c>
      <c r="I128" s="32">
        <f t="shared" si="14"/>
        <v>11068.682912395685</v>
      </c>
      <c r="J128" s="36">
        <f t="shared" si="15"/>
        <v>2194282.9438781994</v>
      </c>
      <c r="K128" s="36">
        <v>251589.58094993056</v>
      </c>
    </row>
    <row r="129" spans="1:11" x14ac:dyDescent="0.2">
      <c r="A129" s="2">
        <v>115</v>
      </c>
      <c r="B129" s="25">
        <f t="shared" si="9"/>
        <v>539.75861564872685</v>
      </c>
      <c r="C129" s="32">
        <f t="shared" si="10"/>
        <v>2430783.2801352865</v>
      </c>
      <c r="D129" s="32">
        <f t="shared" si="16"/>
        <v>16445.042096585967</v>
      </c>
      <c r="E129" s="33">
        <f t="shared" si="11"/>
        <v>2.3595716014738775E-2</v>
      </c>
      <c r="F129" s="34">
        <f t="shared" si="12"/>
        <v>0.1</v>
      </c>
      <c r="G129" s="29">
        <v>0</v>
      </c>
      <c r="H129" s="35">
        <f t="shared" si="13"/>
        <v>359.13441956350613</v>
      </c>
      <c r="I129" s="32">
        <f t="shared" si="14"/>
        <v>10976.827152032536</v>
      </c>
      <c r="J129" s="36">
        <f t="shared" si="15"/>
        <v>2205259.7710302318</v>
      </c>
      <c r="K129" s="36">
        <v>253155.47778944444</v>
      </c>
    </row>
    <row r="130" spans="1:11" x14ac:dyDescent="0.2">
      <c r="A130" s="2">
        <v>116</v>
      </c>
      <c r="B130" s="25">
        <f t="shared" si="9"/>
        <v>538.70748928470448</v>
      </c>
      <c r="C130" s="32">
        <f t="shared" si="10"/>
        <v>2447196.1579085235</v>
      </c>
      <c r="D130" s="32">
        <f t="shared" si="16"/>
        <v>16412.877773236949</v>
      </c>
      <c r="E130" s="33">
        <f t="shared" si="11"/>
        <v>2.3391593494880722E-2</v>
      </c>
      <c r="F130" s="34">
        <f t="shared" si="12"/>
        <v>0.1</v>
      </c>
      <c r="G130" s="29">
        <v>0</v>
      </c>
      <c r="H130" s="35">
        <f t="shared" si="13"/>
        <v>356.15406811224148</v>
      </c>
      <c r="I130" s="32">
        <f t="shared" si="14"/>
        <v>10885.733675744144</v>
      </c>
      <c r="J130" s="36">
        <f t="shared" si="15"/>
        <v>2216145.5047059758</v>
      </c>
      <c r="K130" s="36">
        <v>254713.56468588911</v>
      </c>
    </row>
    <row r="131" spans="1:11" x14ac:dyDescent="0.2">
      <c r="A131" s="2">
        <v>117</v>
      </c>
      <c r="B131" s="25">
        <f t="shared" si="9"/>
        <v>537.66739876329075</v>
      </c>
      <c r="C131" s="32">
        <f t="shared" si="10"/>
        <v>2463577.2105113296</v>
      </c>
      <c r="D131" s="32">
        <f t="shared" si="16"/>
        <v>16381.052602806129</v>
      </c>
      <c r="E131" s="33">
        <f t="shared" si="11"/>
        <v>2.3190972365030045E-2</v>
      </c>
      <c r="F131" s="34">
        <f t="shared" si="12"/>
        <v>0.1</v>
      </c>
      <c r="G131" s="29">
        <v>0</v>
      </c>
      <c r="H131" s="35">
        <f t="shared" si="13"/>
        <v>353.19844972550413</v>
      </c>
      <c r="I131" s="32">
        <f t="shared" si="14"/>
        <v>10795.396157558142</v>
      </c>
      <c r="J131" s="36">
        <f t="shared" si="15"/>
        <v>2226940.9008635338</v>
      </c>
      <c r="K131" s="36">
        <v>256263.88059151816</v>
      </c>
    </row>
    <row r="132" spans="1:11" x14ac:dyDescent="0.2">
      <c r="A132" s="2">
        <v>118</v>
      </c>
      <c r="B132" s="25">
        <f t="shared" si="9"/>
        <v>536.63813544632615</v>
      </c>
      <c r="C132" s="32">
        <f t="shared" si="10"/>
        <v>2479926.770657328</v>
      </c>
      <c r="D132" s="32">
        <f t="shared" si="16"/>
        <v>16349.560145998374</v>
      </c>
      <c r="E132" s="33">
        <f t="shared" si="11"/>
        <v>2.2993763299794325E-2</v>
      </c>
      <c r="F132" s="34">
        <f t="shared" si="12"/>
        <v>0.1</v>
      </c>
      <c r="G132" s="29">
        <v>0</v>
      </c>
      <c r="H132" s="35">
        <f t="shared" si="13"/>
        <v>350.26735915082952</v>
      </c>
      <c r="I132" s="32">
        <f t="shared" si="14"/>
        <v>10705.808323999025</v>
      </c>
      <c r="J132" s="36">
        <f t="shared" si="15"/>
        <v>2237646.7091875328</v>
      </c>
      <c r="K132" s="36">
        <v>257806.46426430997</v>
      </c>
    </row>
    <row r="133" spans="1:11" x14ac:dyDescent="0.2">
      <c r="A133" s="2">
        <v>119</v>
      </c>
      <c r="B133" s="25">
        <f t="shared" si="9"/>
        <v>535.6194963644308</v>
      </c>
      <c r="C133" s="32">
        <f t="shared" si="10"/>
        <v>2496245.1647964944</v>
      </c>
      <c r="D133" s="32">
        <f t="shared" si="16"/>
        <v>16318.394139166456</v>
      </c>
      <c r="E133" s="33">
        <f t="shared" si="11"/>
        <v>2.2799879986584913E-2</v>
      </c>
      <c r="F133" s="34">
        <f t="shared" si="12"/>
        <v>0.1</v>
      </c>
      <c r="G133" s="29">
        <v>0</v>
      </c>
      <c r="H133" s="35">
        <f t="shared" si="13"/>
        <v>347.36059283908304</v>
      </c>
      <c r="I133" s="32">
        <f t="shared" si="14"/>
        <v>10616.96395365402</v>
      </c>
      <c r="J133" s="36">
        <f t="shared" si="15"/>
        <v>2248263.6731411866</v>
      </c>
      <c r="K133" s="36">
        <v>259341.35426893667</v>
      </c>
    </row>
    <row r="134" spans="1:11" x14ac:dyDescent="0.2">
      <c r="A134" s="2">
        <v>120</v>
      </c>
      <c r="B134" s="25">
        <f t="shared" si="9"/>
        <v>534.61128401691258</v>
      </c>
      <c r="C134" s="32">
        <f t="shared" si="10"/>
        <v>2512532.7132846448</v>
      </c>
      <c r="D134" s="32">
        <f t="shared" si="16"/>
        <v>16287.548488150351</v>
      </c>
      <c r="E134" s="33">
        <f t="shared" si="11"/>
        <v>2.2609238999658068E-2</v>
      </c>
      <c r="F134" s="34">
        <f t="shared" si="12"/>
        <v>0.1</v>
      </c>
      <c r="G134" s="29">
        <v>0</v>
      </c>
      <c r="H134" s="35">
        <f t="shared" si="13"/>
        <v>344.47794893032494</v>
      </c>
      <c r="I134" s="32">
        <f t="shared" si="14"/>
        <v>10528.856876738953</v>
      </c>
      <c r="J134" s="36">
        <f t="shared" si="15"/>
        <v>2258792.5300179254</v>
      </c>
      <c r="K134" s="36">
        <v>260868.58897772836</v>
      </c>
    </row>
    <row r="135" spans="1:11" x14ac:dyDescent="0.2">
      <c r="A135" s="2">
        <v>121</v>
      </c>
      <c r="B135" s="25">
        <f t="shared" si="9"/>
        <v>533.61330618033537</v>
      </c>
      <c r="C135" s="32">
        <f t="shared" si="10"/>
        <v>2528789.7305469448</v>
      </c>
      <c r="D135" s="32">
        <f t="shared" si="16"/>
        <v>16257.017262300011</v>
      </c>
      <c r="E135" s="33">
        <f t="shared" si="11"/>
        <v>2.2421759680466474E-2</v>
      </c>
      <c r="F135" s="34">
        <f t="shared" si="12"/>
        <v>0.1</v>
      </c>
      <c r="G135" s="29">
        <v>0</v>
      </c>
      <c r="H135" s="35">
        <f t="shared" si="13"/>
        <v>341.61922723979194</v>
      </c>
      <c r="I135" s="32">
        <f t="shared" si="14"/>
        <v>10441.480974671791</v>
      </c>
      <c r="J135" s="36">
        <f t="shared" si="15"/>
        <v>2269234.0109925973</v>
      </c>
      <c r="K135" s="36">
        <v>262388.2065716323</v>
      </c>
    </row>
    <row r="136" spans="1:11" x14ac:dyDescent="0.2">
      <c r="A136" s="2">
        <v>122</v>
      </c>
      <c r="B136" s="25">
        <f t="shared" si="9"/>
        <v>532.62537572530823</v>
      </c>
      <c r="C136" s="32">
        <f t="shared" si="10"/>
        <v>2545016.5252357693</v>
      </c>
      <c r="D136" s="32">
        <f t="shared" si="16"/>
        <v>16226.794688824564</v>
      </c>
      <c r="E136" s="33">
        <f t="shared" si="11"/>
        <v>2.2237364023823779E-2</v>
      </c>
      <c r="F136" s="34">
        <f t="shared" si="12"/>
        <v>0.1</v>
      </c>
      <c r="G136" s="29">
        <v>0</v>
      </c>
      <c r="H136" s="35">
        <f t="shared" si="13"/>
        <v>338.78422924399558</v>
      </c>
      <c r="I136" s="32">
        <f t="shared" si="14"/>
        <v>10354.830179646193</v>
      </c>
      <c r="J136" s="36">
        <f t="shared" si="15"/>
        <v>2279588.8411722435</v>
      </c>
      <c r="K136" s="36">
        <v>263900.24504116748</v>
      </c>
    </row>
    <row r="137" spans="1:11" x14ac:dyDescent="0.2">
      <c r="A137" s="2">
        <v>123</v>
      </c>
      <c r="B137" s="25">
        <f t="shared" si="9"/>
        <v>531.64731044107566</v>
      </c>
      <c r="C137" s="32">
        <f t="shared" si="10"/>
        <v>2561213.40038299</v>
      </c>
      <c r="D137" s="32">
        <f t="shared" si="16"/>
        <v>16196.875147220679</v>
      </c>
      <c r="E137" s="33">
        <f t="shared" si="11"/>
        <v>2.2055976569696135E-2</v>
      </c>
      <c r="F137" s="34">
        <f t="shared" si="12"/>
        <v>0.1</v>
      </c>
      <c r="G137" s="29">
        <v>0</v>
      </c>
      <c r="H137" s="35">
        <f t="shared" si="13"/>
        <v>335.97275806693568</v>
      </c>
      <c r="I137" s="32">
        <f t="shared" si="14"/>
        <v>10268.898474211284</v>
      </c>
      <c r="J137" s="36">
        <f t="shared" si="15"/>
        <v>2289857.7396464548</v>
      </c>
      <c r="K137" s="36">
        <v>265404.74218737439</v>
      </c>
    </row>
    <row r="138" spans="1:11" x14ac:dyDescent="0.2">
      <c r="A138" s="2">
        <v>124</v>
      </c>
      <c r="B138" s="25">
        <f t="shared" si="9"/>
        <v>530.67893286751689</v>
      </c>
      <c r="C138" s="32">
        <f t="shared" si="10"/>
        <v>2577380.6535472078</v>
      </c>
      <c r="D138" s="32">
        <f t="shared" si="16"/>
        <v>16167.253164217807</v>
      </c>
      <c r="E138" s="33">
        <f t="shared" si="11"/>
        <v>2.1877524300254456E-2</v>
      </c>
      <c r="F138" s="34">
        <f t="shared" si="12"/>
        <v>0.1</v>
      </c>
      <c r="G138" s="29">
        <v>0</v>
      </c>
      <c r="H138" s="35">
        <f t="shared" si="13"/>
        <v>333.18461846642845</v>
      </c>
      <c r="I138" s="32">
        <f t="shared" si="14"/>
        <v>10183.67989085268</v>
      </c>
      <c r="J138" s="36">
        <f t="shared" si="15"/>
        <v>2300041.4195373077</v>
      </c>
      <c r="K138" s="36">
        <v>266901.73562276008</v>
      </c>
    </row>
    <row r="139" spans="1:11" x14ac:dyDescent="0.2">
      <c r="A139" s="2">
        <v>125</v>
      </c>
      <c r="B139" s="25">
        <f t="shared" si="9"/>
        <v>529.72007013418488</v>
      </c>
      <c r="C139" s="32">
        <f t="shared" si="10"/>
        <v>2593518.5769557855</v>
      </c>
      <c r="D139" s="32">
        <f t="shared" si="16"/>
        <v>16137.923408577684</v>
      </c>
      <c r="E139" s="33">
        <f t="shared" si="11"/>
        <v>2.1701936541849477E-2</v>
      </c>
      <c r="F139" s="34">
        <f t="shared" si="12"/>
        <v>0.1</v>
      </c>
      <c r="G139" s="29">
        <v>0</v>
      </c>
      <c r="H139" s="35">
        <f t="shared" si="13"/>
        <v>330.41961682054779</v>
      </c>
      <c r="I139" s="32">
        <f t="shared" si="14"/>
        <v>10099.168511579108</v>
      </c>
      <c r="J139" s="36">
        <f t="shared" si="15"/>
        <v>2310140.588048887</v>
      </c>
      <c r="K139" s="36">
        <v>268391.26277223835</v>
      </c>
    </row>
    <row r="140" spans="1:11" x14ac:dyDescent="0.2">
      <c r="A140" s="2">
        <v>126</v>
      </c>
      <c r="B140" s="25">
        <f t="shared" si="9"/>
        <v>528.77055380603565</v>
      </c>
      <c r="C140" s="32">
        <f t="shared" si="10"/>
        <v>2609627.4576422554</v>
      </c>
      <c r="D140" s="32">
        <f t="shared" si="16"/>
        <v>16108.880686469842</v>
      </c>
      <c r="E140" s="33">
        <f t="shared" si="11"/>
        <v>2.1529144871701204E-2</v>
      </c>
      <c r="F140" s="34">
        <f t="shared" si="12"/>
        <v>0.1</v>
      </c>
      <c r="G140" s="29">
        <v>0</v>
      </c>
      <c r="H140" s="35">
        <f t="shared" si="13"/>
        <v>327.6775611141793</v>
      </c>
      <c r="I140" s="32">
        <f t="shared" si="14"/>
        <v>10015.358467510909</v>
      </c>
      <c r="J140" s="36">
        <f t="shared" si="15"/>
        <v>2320155.9465163979</v>
      </c>
      <c r="K140" s="36">
        <v>269873.36087406555</v>
      </c>
    </row>
    <row r="141" spans="1:11" x14ac:dyDescent="0.2">
      <c r="A141" s="2">
        <v>127</v>
      </c>
      <c r="B141" s="25">
        <f t="shared" si="9"/>
        <v>527.83021973552093</v>
      </c>
      <c r="C141" s="32">
        <f t="shared" si="10"/>
        <v>2625707.5775789879</v>
      </c>
      <c r="D141" s="32">
        <f t="shared" si="16"/>
        <v>16080.119936732575</v>
      </c>
      <c r="E141" s="33">
        <f t="shared" si="11"/>
        <v>2.1359083028971593E-2</v>
      </c>
      <c r="F141" s="34">
        <f t="shared" si="12"/>
        <v>0.1</v>
      </c>
      <c r="G141" s="29">
        <v>0</v>
      </c>
      <c r="H141" s="35">
        <f t="shared" si="13"/>
        <v>324.95826092568586</v>
      </c>
      <c r="I141" s="32">
        <f t="shared" si="14"/>
        <v>9932.2439384722711</v>
      </c>
      <c r="J141" s="36">
        <f t="shared" si="15"/>
        <v>2330088.19045487</v>
      </c>
      <c r="K141" s="36">
        <v>271348.06698077137</v>
      </c>
    </row>
    <row r="142" spans="1:11" x14ac:dyDescent="0.2">
      <c r="A142" s="2">
        <v>128</v>
      </c>
      <c r="B142" s="25">
        <f t="shared" si="9"/>
        <v>526.89890792073038</v>
      </c>
      <c r="C142" s="32">
        <f t="shared" si="10"/>
        <v>2641759.2138055954</v>
      </c>
      <c r="D142" s="32">
        <f t="shared" si="16"/>
        <v>16051.636226607487</v>
      </c>
      <c r="E142" s="33">
        <f t="shared" si="11"/>
        <v>2.1191686830093752E-2</v>
      </c>
      <c r="F142" s="34">
        <f t="shared" si="12"/>
        <v>0.1</v>
      </c>
      <c r="G142" s="29">
        <v>0</v>
      </c>
      <c r="H142" s="35">
        <f t="shared" si="13"/>
        <v>322.26152741368384</v>
      </c>
      <c r="I142" s="32">
        <f t="shared" si="14"/>
        <v>9849.8191525874026</v>
      </c>
      <c r="J142" s="36">
        <f t="shared" si="15"/>
        <v>2339938.0096074576</v>
      </c>
      <c r="K142" s="36">
        <v>272815.41796008532</v>
      </c>
    </row>
    <row r="143" spans="1:11" x14ac:dyDescent="0.2">
      <c r="A143" s="2">
        <v>129</v>
      </c>
      <c r="B143" s="25">
        <f t="shared" si="9"/>
        <v>525.97646236929586</v>
      </c>
      <c r="C143" s="32">
        <f t="shared" si="10"/>
        <v>2657782.6385529814</v>
      </c>
      <c r="D143" s="32">
        <f t="shared" si="16"/>
        <v>16023.424747386016</v>
      </c>
      <c r="E143" s="33">
        <f t="shared" si="11"/>
        <v>2.102689408793864E-2</v>
      </c>
      <c r="F143" s="34">
        <f t="shared" si="12"/>
        <v>0.1</v>
      </c>
      <c r="G143" s="29">
        <v>0</v>
      </c>
      <c r="H143" s="35">
        <f t="shared" si="13"/>
        <v>319.58717330392881</v>
      </c>
      <c r="I143" s="32">
        <f t="shared" si="14"/>
        <v>9768.0783858802442</v>
      </c>
      <c r="J143" s="36">
        <f t="shared" si="15"/>
        <v>2349706.0879933378</v>
      </c>
      <c r="K143" s="36">
        <v>274275.45049585833</v>
      </c>
    </row>
    <row r="144" spans="1:11" x14ac:dyDescent="0.2">
      <c r="A144" s="2">
        <v>130</v>
      </c>
      <c r="B144" s="25">
        <f t="shared" ref="B144:B207" si="17">$C$4*(1+($C$6*($C$5/12)*A144))^(-1/$C$6)</f>
        <v>525.06273096777602</v>
      </c>
      <c r="C144" s="32">
        <f t="shared" ref="C144:C207" si="18">(($C$4^$C$6)/((1-$C$6)*($C$5/12)))*(($C$4^(1-$C$6))-(B144^(1-$C$6)))*30.4375</f>
        <v>2673778.1193633671</v>
      </c>
      <c r="D144" s="32">
        <f t="shared" si="16"/>
        <v>15995.480810385663</v>
      </c>
      <c r="E144" s="33">
        <f t="shared" ref="E144:E207" si="19">-LN(B144/B143)*12</f>
        <v>2.0864644534844823E-2</v>
      </c>
      <c r="F144" s="34">
        <f t="shared" ref="F144:F207" si="20">IF(E144&gt;0.1,E144,0.1)</f>
        <v>0.1</v>
      </c>
      <c r="G144" s="29">
        <v>0</v>
      </c>
      <c r="H144" s="35">
        <f t="shared" ref="H144:H207" si="21">H143*EXP(-F144/12)</f>
        <v>316.93501287631068</v>
      </c>
      <c r="I144" s="32">
        <f t="shared" ref="I144:I207" si="22">IF(G144=0,((H143-H144)/(F144/12)*30.4375),D144)</f>
        <v>9687.0159618752114</v>
      </c>
      <c r="J144" s="36">
        <f t="shared" ref="J144:J207" si="23">I144+J143</f>
        <v>2359393.103955213</v>
      </c>
      <c r="K144" s="36">
        <v>275728.20108897978</v>
      </c>
    </row>
    <row r="145" spans="1:11" x14ac:dyDescent="0.2">
      <c r="A145" s="2">
        <v>131</v>
      </c>
      <c r="B145" s="25">
        <f t="shared" si="17"/>
        <v>524.15756535626349</v>
      </c>
      <c r="C145" s="32">
        <f t="shared" si="18"/>
        <v>2689745.9192064865</v>
      </c>
      <c r="D145" s="32">
        <f t="shared" ref="D145:D208" si="24">C145-C144</f>
        <v>15967.799843119457</v>
      </c>
      <c r="E145" s="33">
        <f t="shared" si="19"/>
        <v>2.0704879749103188E-2</v>
      </c>
      <c r="F145" s="34">
        <f t="shared" si="20"/>
        <v>0.1</v>
      </c>
      <c r="G145" s="29">
        <v>0</v>
      </c>
      <c r="H145" s="35">
        <f t="shared" si="21"/>
        <v>314.30486195195613</v>
      </c>
      <c r="I145" s="32">
        <f t="shared" si="22"/>
        <v>9606.6262512050034</v>
      </c>
      <c r="J145" s="36">
        <f t="shared" si="23"/>
        <v>2368999.7302064179</v>
      </c>
      <c r="K145" s="36">
        <v>277173.7060582902</v>
      </c>
    </row>
    <row r="146" spans="1:11" x14ac:dyDescent="0.2">
      <c r="A146" s="2">
        <v>132</v>
      </c>
      <c r="B146" s="25">
        <f t="shared" si="17"/>
        <v>523.26082080796778</v>
      </c>
      <c r="C146" s="32">
        <f t="shared" si="18"/>
        <v>2705686.2965919459</v>
      </c>
      <c r="D146" s="32">
        <f t="shared" si="24"/>
        <v>15940.377385459375</v>
      </c>
      <c r="E146" s="33">
        <f t="shared" si="19"/>
        <v>2.054754308480481E-2</v>
      </c>
      <c r="F146" s="34">
        <f t="shared" si="20"/>
        <v>0.1</v>
      </c>
      <c r="G146" s="29">
        <v>0</v>
      </c>
      <c r="H146" s="35">
        <f t="shared" si="21"/>
        <v>311.69653788043837</v>
      </c>
      <c r="I146" s="32">
        <f t="shared" si="22"/>
        <v>9526.9036712186062</v>
      </c>
      <c r="J146" s="36">
        <f t="shared" si="23"/>
        <v>2378526.6338776364</v>
      </c>
      <c r="K146" s="36">
        <v>278612.00154148909</v>
      </c>
    </row>
    <row r="147" spans="1:11" x14ac:dyDescent="0.2">
      <c r="A147" s="2">
        <v>133</v>
      </c>
      <c r="B147" s="25">
        <f t="shared" si="17"/>
        <v>522.37235611353822</v>
      </c>
      <c r="C147" s="32">
        <f t="shared" si="18"/>
        <v>2721599.505678046</v>
      </c>
      <c r="D147" s="32">
        <f t="shared" si="24"/>
        <v>15913.209086100105</v>
      </c>
      <c r="E147" s="33">
        <f t="shared" si="19"/>
        <v>2.0392579604902965E-2</v>
      </c>
      <c r="F147" s="34">
        <f t="shared" si="20"/>
        <v>0.1</v>
      </c>
      <c r="G147" s="29">
        <v>0</v>
      </c>
      <c r="H147" s="35">
        <f t="shared" si="21"/>
        <v>309.10985952709308</v>
      </c>
      <c r="I147" s="32">
        <f t="shared" si="22"/>
        <v>9447.8426855936777</v>
      </c>
      <c r="J147" s="36">
        <f t="shared" si="23"/>
        <v>2387974.4765632302</v>
      </c>
      <c r="K147" s="36">
        <v>280043.12349603843</v>
      </c>
    </row>
    <row r="148" spans="1:11" x14ac:dyDescent="0.2">
      <c r="A148" s="2">
        <v>134</v>
      </c>
      <c r="B148" s="25">
        <f t="shared" si="17"/>
        <v>521.49203346990816</v>
      </c>
      <c r="C148" s="32">
        <f t="shared" si="18"/>
        <v>2737485.7963771257</v>
      </c>
      <c r="D148" s="32">
        <f t="shared" si="24"/>
        <v>15886.290699079633</v>
      </c>
      <c r="E148" s="33">
        <f t="shared" si="19"/>
        <v>2.0239936017246832E-2</v>
      </c>
      <c r="F148" s="34">
        <f t="shared" si="20"/>
        <v>0.1</v>
      </c>
      <c r="G148" s="29">
        <v>0</v>
      </c>
      <c r="H148" s="35">
        <f t="shared" si="21"/>
        <v>306.54464726043955</v>
      </c>
      <c r="I148" s="32">
        <f t="shared" si="22"/>
        <v>9369.4378039520252</v>
      </c>
      <c r="J148" s="36">
        <f t="shared" si="23"/>
        <v>2397343.9143671822</v>
      </c>
      <c r="K148" s="36">
        <v>281467.10770006169</v>
      </c>
    </row>
    <row r="149" spans="1:11" x14ac:dyDescent="0.2">
      <c r="A149" s="2">
        <v>135</v>
      </c>
      <c r="B149" s="25">
        <f t="shared" si="17"/>
        <v>520.61971837345084</v>
      </c>
      <c r="C149" s="32">
        <f t="shared" si="18"/>
        <v>2753345.4144576816</v>
      </c>
      <c r="D149" s="32">
        <f t="shared" si="24"/>
        <v>15859.618080555927</v>
      </c>
      <c r="E149" s="33">
        <f t="shared" si="19"/>
        <v>2.0089560613473997E-2</v>
      </c>
      <c r="F149" s="34">
        <f t="shared" si="20"/>
        <v>0.1</v>
      </c>
      <c r="G149" s="29">
        <v>0</v>
      </c>
      <c r="H149" s="35">
        <f t="shared" si="21"/>
        <v>304.00072293970618</v>
      </c>
      <c r="I149" s="32">
        <f t="shared" si="22"/>
        <v>9291.6835814786245</v>
      </c>
      <c r="J149" s="36">
        <f t="shared" si="23"/>
        <v>2406635.5979486606</v>
      </c>
      <c r="K149" s="36">
        <v>282883.9897532381</v>
      </c>
    </row>
    <row r="150" spans="1:11" x14ac:dyDescent="0.2">
      <c r="A150" s="2">
        <v>136</v>
      </c>
      <c r="B150" s="25">
        <f t="shared" si="17"/>
        <v>519.75527951724951</v>
      </c>
      <c r="C150" s="32">
        <f t="shared" si="18"/>
        <v>2769178.6016430883</v>
      </c>
      <c r="D150" s="32">
        <f t="shared" si="24"/>
        <v>15833.187185406685</v>
      </c>
      <c r="E150" s="33">
        <f t="shared" si="19"/>
        <v>1.9941403210604829E-2</v>
      </c>
      <c r="F150" s="34">
        <f t="shared" si="20"/>
        <v>0.1</v>
      </c>
      <c r="G150" s="29">
        <v>0</v>
      </c>
      <c r="H150" s="35">
        <f t="shared" si="21"/>
        <v>301.47790990245943</v>
      </c>
      <c r="I150" s="32">
        <f t="shared" si="22"/>
        <v>9214.5746185437511</v>
      </c>
      <c r="J150" s="36">
        <f t="shared" si="23"/>
        <v>2415850.1725672046</v>
      </c>
      <c r="K150" s="36">
        <v>284293.80507769273</v>
      </c>
    </row>
    <row r="151" spans="1:11" x14ac:dyDescent="0.2">
      <c r="A151" s="2">
        <v>137</v>
      </c>
      <c r="B151" s="25">
        <f t="shared" si="17"/>
        <v>518.89858869229454</v>
      </c>
      <c r="C151" s="32">
        <f t="shared" si="18"/>
        <v>2784985.5957075101</v>
      </c>
      <c r="D151" s="32">
        <f t="shared" si="24"/>
        <v>15806.994064421859</v>
      </c>
      <c r="E151" s="33">
        <f t="shared" si="19"/>
        <v>1.9795415095197975E-2</v>
      </c>
      <c r="F151" s="34">
        <f t="shared" si="20"/>
        <v>0.1</v>
      </c>
      <c r="G151" s="29">
        <v>0</v>
      </c>
      <c r="H151" s="35">
        <f t="shared" si="21"/>
        <v>298.97603295233563</v>
      </c>
      <c r="I151" s="32">
        <f t="shared" si="22"/>
        <v>9138.1055603271834</v>
      </c>
      <c r="J151" s="36">
        <f t="shared" si="23"/>
        <v>2424988.278127532</v>
      </c>
      <c r="K151" s="36">
        <v>285696.58891888219</v>
      </c>
    </row>
    <row r="152" spans="1:11" x14ac:dyDescent="0.2">
      <c r="A152" s="2">
        <v>138</v>
      </c>
      <c r="B152" s="25">
        <f t="shared" si="17"/>
        <v>518.04952069242813</v>
      </c>
      <c r="C152" s="32">
        <f t="shared" si="18"/>
        <v>2800766.6305686682</v>
      </c>
      <c r="D152" s="32">
        <f t="shared" si="24"/>
        <v>15781.034861158114</v>
      </c>
      <c r="E152" s="33">
        <f t="shared" si="19"/>
        <v>1.9651548969982131E-2</v>
      </c>
      <c r="F152" s="34">
        <f t="shared" si="20"/>
        <v>0.1</v>
      </c>
      <c r="G152" s="29">
        <v>0</v>
      </c>
      <c r="H152" s="35">
        <f t="shared" si="21"/>
        <v>296.49491834687444</v>
      </c>
      <c r="I152" s="32">
        <f t="shared" si="22"/>
        <v>9062.2710964469843</v>
      </c>
      <c r="J152" s="36">
        <f t="shared" si="23"/>
        <v>2434050.549223979</v>
      </c>
      <c r="K152" s="36">
        <v>287092.37634647556</v>
      </c>
    </row>
    <row r="153" spans="1:11" x14ac:dyDescent="0.2">
      <c r="A153" s="2">
        <v>139</v>
      </c>
      <c r="B153" s="25">
        <f t="shared" si="17"/>
        <v>517.20795322287131</v>
      </c>
      <c r="C153" s="32">
        <f t="shared" si="18"/>
        <v>2816521.9363778355</v>
      </c>
      <c r="D153" s="32">
        <f t="shared" si="24"/>
        <v>15755.305809167214</v>
      </c>
      <c r="E153" s="33">
        <f t="shared" si="19"/>
        <v>1.9509758902734049E-2</v>
      </c>
      <c r="F153" s="34">
        <f t="shared" si="20"/>
        <v>0.1</v>
      </c>
      <c r="G153" s="29">
        <v>0</v>
      </c>
      <c r="H153" s="35">
        <f t="shared" si="21"/>
        <v>294.03439378545335</v>
      </c>
      <c r="I153" s="32">
        <f t="shared" si="22"/>
        <v>8987.065960590553</v>
      </c>
      <c r="J153" s="36">
        <f t="shared" si="23"/>
        <v>2443037.6151845697</v>
      </c>
      <c r="K153" s="36">
        <v>288481.20225523121</v>
      </c>
    </row>
    <row r="154" spans="1:11" x14ac:dyDescent="0.2">
      <c r="A154" s="2">
        <v>140</v>
      </c>
      <c r="B154" s="25">
        <f t="shared" si="17"/>
        <v>516.37376681217245</v>
      </c>
      <c r="C154" s="32">
        <f t="shared" si="18"/>
        <v>2832251.7396071679</v>
      </c>
      <c r="D154" s="32">
        <f t="shared" si="24"/>
        <v>15729.803229332436</v>
      </c>
      <c r="E154" s="33">
        <f t="shared" si="19"/>
        <v>1.9370000277380794E-2</v>
      </c>
      <c r="F154" s="34">
        <f t="shared" si="20"/>
        <v>0.1</v>
      </c>
      <c r="G154" s="29">
        <v>0</v>
      </c>
      <c r="H154" s="35">
        <f t="shared" si="21"/>
        <v>291.59428839732237</v>
      </c>
      <c r="I154" s="32">
        <f t="shared" si="22"/>
        <v>8912.484930148381</v>
      </c>
      <c r="J154" s="36">
        <f t="shared" si="23"/>
        <v>2451950.1001147181</v>
      </c>
      <c r="K154" s="36">
        <v>289863.10136586917</v>
      </c>
    </row>
    <row r="155" spans="1:11" x14ac:dyDescent="0.2">
      <c r="A155" s="2">
        <v>141</v>
      </c>
      <c r="B155" s="25">
        <f t="shared" si="17"/>
        <v>515.54684472742417</v>
      </c>
      <c r="C155" s="32">
        <f t="shared" si="18"/>
        <v>2847956.2631342653</v>
      </c>
      <c r="D155" s="32">
        <f t="shared" si="24"/>
        <v>15704.523527097423</v>
      </c>
      <c r="E155" s="33">
        <f t="shared" si="19"/>
        <v>1.9232229747224307E-2</v>
      </c>
      <c r="F155" s="34">
        <f t="shared" si="20"/>
        <v>0.1</v>
      </c>
      <c r="G155" s="29">
        <v>0</v>
      </c>
      <c r="H155" s="35">
        <f t="shared" si="21"/>
        <v>289.17443272973782</v>
      </c>
      <c r="I155" s="32">
        <f t="shared" si="22"/>
        <v>8838.5228258525931</v>
      </c>
      <c r="J155" s="36">
        <f t="shared" si="23"/>
        <v>2460788.6229405706</v>
      </c>
      <c r="K155" s="36">
        <v>291238.10822593927</v>
      </c>
    </row>
    <row r="156" spans="1:11" x14ac:dyDescent="0.2">
      <c r="A156" s="2">
        <v>142</v>
      </c>
      <c r="B156" s="25">
        <f t="shared" si="17"/>
        <v>514.72707289260757</v>
      </c>
      <c r="C156" s="32">
        <f t="shared" si="18"/>
        <v>2863635.7263243208</v>
      </c>
      <c r="D156" s="32">
        <f t="shared" si="24"/>
        <v>15679.463190055452</v>
      </c>
      <c r="E156" s="33">
        <f t="shared" si="19"/>
        <v>1.9096405190095596E-2</v>
      </c>
      <c r="F156" s="34">
        <f t="shared" si="20"/>
        <v>0.1</v>
      </c>
      <c r="G156" s="29">
        <v>0</v>
      </c>
      <c r="H156" s="35">
        <f t="shared" si="21"/>
        <v>286.77465873619468</v>
      </c>
      <c r="I156" s="32">
        <f t="shared" si="22"/>
        <v>8765.1745114163023</v>
      </c>
      <c r="J156" s="36">
        <f t="shared" si="23"/>
        <v>2469553.7974519869</v>
      </c>
      <c r="K156" s="36">
        <v>292606.25721068453</v>
      </c>
    </row>
    <row r="157" spans="1:11" x14ac:dyDescent="0.2">
      <c r="A157" s="2">
        <v>143</v>
      </c>
      <c r="B157" s="25">
        <f t="shared" si="17"/>
        <v>513.91433980992679</v>
      </c>
      <c r="C157" s="32">
        <f t="shared" si="18"/>
        <v>2879290.3451097668</v>
      </c>
      <c r="D157" s="32">
        <f t="shared" si="24"/>
        <v>15654.618785446044</v>
      </c>
      <c r="E157" s="33">
        <f t="shared" si="19"/>
        <v>1.8962485665407453E-2</v>
      </c>
      <c r="F157" s="34">
        <f t="shared" si="20"/>
        <v>0.1</v>
      </c>
      <c r="G157" s="29">
        <v>0</v>
      </c>
      <c r="H157" s="35">
        <f t="shared" si="21"/>
        <v>284.39479976475678</v>
      </c>
      <c r="I157" s="32">
        <f t="shared" si="22"/>
        <v>8692.4348931769218</v>
      </c>
      <c r="J157" s="36">
        <f t="shared" si="23"/>
        <v>2478246.2323451638</v>
      </c>
      <c r="K157" s="36">
        <v>293967.5825239009</v>
      </c>
    </row>
    <row r="158" spans="1:11" x14ac:dyDescent="0.2">
      <c r="A158" s="2">
        <v>144</v>
      </c>
      <c r="B158" s="25">
        <f t="shared" si="17"/>
        <v>513.10853648400246</v>
      </c>
      <c r="C158" s="32">
        <f t="shared" si="18"/>
        <v>2894920.3320675911</v>
      </c>
      <c r="D158" s="32">
        <f t="shared" si="24"/>
        <v>15629.986957824323</v>
      </c>
      <c r="E158" s="33">
        <f t="shared" si="19"/>
        <v>1.883043137304375E-2</v>
      </c>
      <c r="F158" s="34">
        <f t="shared" si="20"/>
        <v>0.1</v>
      </c>
      <c r="G158" s="29">
        <v>0</v>
      </c>
      <c r="H158" s="35">
        <f t="shared" si="21"/>
        <v>282.0346905464836</v>
      </c>
      <c r="I158" s="32">
        <f t="shared" si="22"/>
        <v>8620.2989197427924</v>
      </c>
      <c r="J158" s="36">
        <f t="shared" si="23"/>
        <v>2486866.5312649067</v>
      </c>
      <c r="K158" s="36">
        <v>295322.11819879204</v>
      </c>
    </row>
    <row r="159" spans="1:11" x14ac:dyDescent="0.2">
      <c r="A159" s="2">
        <v>145</v>
      </c>
      <c r="B159" s="25">
        <f t="shared" si="17"/>
        <v>512.30955634880445</v>
      </c>
      <c r="C159" s="32">
        <f t="shared" si="18"/>
        <v>2910525.8964943979</v>
      </c>
      <c r="D159" s="32">
        <f t="shared" si="24"/>
        <v>15605.564426806755</v>
      </c>
      <c r="E159" s="33">
        <f t="shared" si="19"/>
        <v>1.87002036138782E-2</v>
      </c>
      <c r="F159" s="34">
        <f t="shared" si="20"/>
        <v>0.1</v>
      </c>
      <c r="G159" s="29">
        <v>0</v>
      </c>
      <c r="H159" s="35">
        <f t="shared" si="21"/>
        <v>279.69416718395314</v>
      </c>
      <c r="I159" s="32">
        <f t="shared" si="22"/>
        <v>8548.7615816425114</v>
      </c>
      <c r="J159" s="36">
        <f t="shared" si="23"/>
        <v>2495415.2928465493</v>
      </c>
      <c r="K159" s="36">
        <v>296669.89809882041</v>
      </c>
    </row>
    <row r="160" spans="1:11" x14ac:dyDescent="0.2">
      <c r="A160" s="2">
        <v>146</v>
      </c>
      <c r="B160" s="25">
        <f t="shared" si="17"/>
        <v>511.51729519720277</v>
      </c>
      <c r="C160" s="32">
        <f t="shared" si="18"/>
        <v>2926107.2444792306</v>
      </c>
      <c r="D160" s="32">
        <f t="shared" si="24"/>
        <v>15581.347984832712</v>
      </c>
      <c r="E160" s="33">
        <f t="shared" si="19"/>
        <v>1.8571764752012842E-2</v>
      </c>
      <c r="F160" s="34">
        <f t="shared" si="20"/>
        <v>0.1</v>
      </c>
      <c r="G160" s="29">
        <v>0</v>
      </c>
      <c r="H160" s="35">
        <f t="shared" si="21"/>
        <v>277.37306713988022</v>
      </c>
      <c r="I160" s="32">
        <f t="shared" si="22"/>
        <v>8477.8179109763441</v>
      </c>
      <c r="J160" s="36">
        <f t="shared" si="23"/>
        <v>2503893.1107575255</v>
      </c>
      <c r="K160" s="36">
        <v>298010.95591855369</v>
      </c>
    </row>
    <row r="161" spans="1:11" x14ac:dyDescent="0.2">
      <c r="A161" s="2">
        <v>147</v>
      </c>
      <c r="B161" s="25">
        <f t="shared" si="17"/>
        <v>510.73165111302967</v>
      </c>
      <c r="C161" s="32">
        <f t="shared" si="18"/>
        <v>2941664.5789744253</v>
      </c>
      <c r="D161" s="32">
        <f t="shared" si="24"/>
        <v>15557.334495194722</v>
      </c>
      <c r="E161" s="33">
        <f t="shared" si="19"/>
        <v>1.8445078178470378E-2</v>
      </c>
      <c r="F161" s="34">
        <f t="shared" si="20"/>
        <v>0.1</v>
      </c>
      <c r="G161" s="29">
        <v>0</v>
      </c>
      <c r="H161" s="35">
        <f t="shared" si="21"/>
        <v>275.07122922582897</v>
      </c>
      <c r="I161" s="32">
        <f t="shared" si="22"/>
        <v>8407.4629810721835</v>
      </c>
      <c r="J161" s="36">
        <f t="shared" si="23"/>
        <v>2512300.5737385978</v>
      </c>
      <c r="K161" s="36">
        <v>299345.32518450724</v>
      </c>
    </row>
    <row r="162" spans="1:11" x14ac:dyDescent="0.2">
      <c r="A162" s="2">
        <v>148</v>
      </c>
      <c r="B162" s="25">
        <f t="shared" si="17"/>
        <v>509.95252440554361</v>
      </c>
      <c r="C162" s="32">
        <f t="shared" si="18"/>
        <v>2957198.099864231</v>
      </c>
      <c r="D162" s="32">
        <f t="shared" si="24"/>
        <v>15533.52088980563</v>
      </c>
      <c r="E162" s="33">
        <f t="shared" si="19"/>
        <v>1.832010827643743E-2</v>
      </c>
      <c r="F162" s="34">
        <f t="shared" si="20"/>
        <v>0.1</v>
      </c>
      <c r="G162" s="29">
        <v>0</v>
      </c>
      <c r="H162" s="35">
        <f t="shared" si="21"/>
        <v>272.78849359101918</v>
      </c>
      <c r="I162" s="32">
        <f t="shared" si="22"/>
        <v>8337.6919061427816</v>
      </c>
      <c r="J162" s="36">
        <f t="shared" si="23"/>
        <v>2520638.2656447408</v>
      </c>
      <c r="K162" s="36">
        <v>300673.03925598221</v>
      </c>
    </row>
    <row r="163" spans="1:11" x14ac:dyDescent="0.2">
      <c r="A163" s="2">
        <v>149</v>
      </c>
      <c r="B163" s="25">
        <f t="shared" si="17"/>
        <v>509.179817546197</v>
      </c>
      <c r="C163" s="32">
        <f t="shared" si="18"/>
        <v>2972708.0040316223</v>
      </c>
      <c r="D163" s="32">
        <f t="shared" si="24"/>
        <v>15509.90416739136</v>
      </c>
      <c r="E163" s="33">
        <f t="shared" si="19"/>
        <v>1.8196820387862217E-2</v>
      </c>
      <c r="F163" s="34">
        <f t="shared" si="20"/>
        <v>0.1</v>
      </c>
      <c r="G163" s="29">
        <v>0</v>
      </c>
      <c r="H163" s="35">
        <f t="shared" si="21"/>
        <v>270.52470171122548</v>
      </c>
      <c r="I163" s="32">
        <f t="shared" si="22"/>
        <v>8268.4998409464915</v>
      </c>
      <c r="J163" s="36">
        <f t="shared" si="23"/>
        <v>2528906.7654856872</v>
      </c>
      <c r="K163" s="36">
        <v>301994.13132589957</v>
      </c>
    </row>
    <row r="164" spans="1:11" x14ac:dyDescent="0.2">
      <c r="A164" s="2">
        <v>150</v>
      </c>
      <c r="B164" s="25">
        <f t="shared" si="17"/>
        <v>508.41343510761124</v>
      </c>
      <c r="C164" s="32">
        <f t="shared" si="18"/>
        <v>2988194.4854231779</v>
      </c>
      <c r="D164" s="32">
        <f t="shared" si="24"/>
        <v>15486.48139155563</v>
      </c>
      <c r="E164" s="33">
        <f t="shared" si="19"/>
        <v>1.8075180781397041E-2</v>
      </c>
      <c r="F164" s="34">
        <f t="shared" si="20"/>
        <v>0.1</v>
      </c>
      <c r="G164" s="29">
        <v>0</v>
      </c>
      <c r="H164" s="35">
        <f t="shared" si="21"/>
        <v>268.27969637776863</v>
      </c>
      <c r="I164" s="32">
        <f t="shared" si="22"/>
        <v>8199.8819804511277</v>
      </c>
      <c r="J164" s="36">
        <f t="shared" si="23"/>
        <v>2537106.6474661385</v>
      </c>
      <c r="K164" s="36">
        <v>303308.63442162977</v>
      </c>
    </row>
    <row r="165" spans="1:11" x14ac:dyDescent="0.2">
      <c r="A165" s="2">
        <v>151</v>
      </c>
      <c r="B165" s="25">
        <f t="shared" si="17"/>
        <v>507.65328370466568</v>
      </c>
      <c r="C165" s="32">
        <f t="shared" si="18"/>
        <v>3003657.7351121646</v>
      </c>
      <c r="D165" s="32">
        <f t="shared" si="24"/>
        <v>15463.249688986689</v>
      </c>
      <c r="E165" s="33">
        <f t="shared" si="19"/>
        <v>1.7955156621681286E-2</v>
      </c>
      <c r="F165" s="34">
        <f t="shared" si="20"/>
        <v>0.1</v>
      </c>
      <c r="G165" s="29">
        <v>0</v>
      </c>
      <c r="H165" s="35">
        <f t="shared" si="21"/>
        <v>266.05332168659834</v>
      </c>
      <c r="I165" s="32">
        <f t="shared" si="22"/>
        <v>8131.8335594994933</v>
      </c>
      <c r="J165" s="36">
        <f t="shared" si="23"/>
        <v>2545238.4810256381</v>
      </c>
      <c r="K165" s="36">
        <v>304616.58140581875</v>
      </c>
    </row>
    <row r="166" spans="1:11" x14ac:dyDescent="0.2">
      <c r="A166" s="2">
        <v>152</v>
      </c>
      <c r="B166" s="25">
        <f t="shared" si="17"/>
        <v>506.89927193761849</v>
      </c>
      <c r="C166" s="32">
        <f t="shared" si="18"/>
        <v>3019097.9413597751</v>
      </c>
      <c r="D166" s="32">
        <f t="shared" si="24"/>
        <v>15440.206247610506</v>
      </c>
      <c r="E166" s="33">
        <f t="shared" si="19"/>
        <v>1.7836715939717786E-2</v>
      </c>
      <c r="F166" s="34">
        <f t="shared" si="20"/>
        <v>0.1</v>
      </c>
      <c r="G166" s="29">
        <v>0</v>
      </c>
      <c r="H166" s="35">
        <f t="shared" si="21"/>
        <v>263.84542302746627</v>
      </c>
      <c r="I166" s="32">
        <f t="shared" si="22"/>
        <v>8064.3498524798852</v>
      </c>
      <c r="J166" s="36">
        <f t="shared" si="23"/>
        <v>2553302.8308781181</v>
      </c>
      <c r="K166" s="36">
        <v>305918.0049772092</v>
      </c>
    </row>
    <row r="167" spans="1:11" x14ac:dyDescent="0.2">
      <c r="A167" s="2">
        <v>153</v>
      </c>
      <c r="B167" s="25">
        <f t="shared" si="17"/>
        <v>506.15131033717165</v>
      </c>
      <c r="C167" s="32">
        <f t="shared" si="18"/>
        <v>3034515.2896747179</v>
      </c>
      <c r="D167" s="32">
        <f t="shared" si="24"/>
        <v>15417.348314942792</v>
      </c>
      <c r="E167" s="33">
        <f t="shared" si="19"/>
        <v>1.7719827604539842E-2</v>
      </c>
      <c r="F167" s="34">
        <f t="shared" si="20"/>
        <v>0.1</v>
      </c>
      <c r="G167" s="29">
        <v>0</v>
      </c>
      <c r="H167" s="35">
        <f t="shared" si="21"/>
        <v>261.65584707318936</v>
      </c>
      <c r="I167" s="32">
        <f t="shared" si="22"/>
        <v>7997.4261729963928</v>
      </c>
      <c r="J167" s="36">
        <f t="shared" si="23"/>
        <v>2561300.2570511145</v>
      </c>
      <c r="K167" s="36">
        <v>307212.93767145823</v>
      </c>
    </row>
    <row r="168" spans="1:11" x14ac:dyDescent="0.2">
      <c r="A168" s="2">
        <v>154</v>
      </c>
      <c r="B168" s="25">
        <f t="shared" si="17"/>
        <v>505.40931131140439</v>
      </c>
      <c r="C168" s="32">
        <f t="shared" si="18"/>
        <v>3049909.9628712209</v>
      </c>
      <c r="D168" s="32">
        <f t="shared" si="24"/>
        <v>15394.673196502961</v>
      </c>
      <c r="E168" s="33">
        <f t="shared" si="19"/>
        <v>1.7604461295908397E-2</v>
      </c>
      <c r="F168" s="34">
        <f t="shared" si="20"/>
        <v>0.1</v>
      </c>
      <c r="G168" s="29">
        <v>0</v>
      </c>
      <c r="H168" s="35">
        <f t="shared" si="21"/>
        <v>259.48444176900193</v>
      </c>
      <c r="I168" s="32">
        <f t="shared" si="22"/>
        <v>7931.0578735445915</v>
      </c>
      <c r="J168" s="36">
        <f t="shared" si="23"/>
        <v>2569231.3149246592</v>
      </c>
      <c r="K168" s="36">
        <v>308501.41186195059</v>
      </c>
    </row>
    <row r="169" spans="1:11" x14ac:dyDescent="0.2">
      <c r="A169" s="2">
        <v>155</v>
      </c>
      <c r="B169" s="25">
        <f t="shared" si="17"/>
        <v>504.6731890944987</v>
      </c>
      <c r="C169" s="32">
        <f t="shared" si="18"/>
        <v>3065282.1411253293</v>
      </c>
      <c r="D169" s="32">
        <f t="shared" si="24"/>
        <v>15372.17825410841</v>
      </c>
      <c r="E169" s="33">
        <f t="shared" si="19"/>
        <v>1.7490587478097907E-2</v>
      </c>
      <c r="F169" s="34">
        <f t="shared" si="20"/>
        <v>0.1</v>
      </c>
      <c r="G169" s="29">
        <v>0</v>
      </c>
      <c r="H169" s="35">
        <f t="shared" si="21"/>
        <v>257.33105632199636</v>
      </c>
      <c r="I169" s="32">
        <f t="shared" si="22"/>
        <v>7865.2403451878654</v>
      </c>
      <c r="J169" s="36">
        <f t="shared" si="23"/>
        <v>2577096.5552698472</v>
      </c>
      <c r="K169" s="36">
        <v>309783.45976060821</v>
      </c>
    </row>
    <row r="170" spans="1:11" x14ac:dyDescent="0.2">
      <c r="A170" s="2">
        <v>156</v>
      </c>
      <c r="B170" s="25">
        <f t="shared" si="17"/>
        <v>503.9428596971859</v>
      </c>
      <c r="C170" s="32">
        <f t="shared" si="18"/>
        <v>3080632.0020297496</v>
      </c>
      <c r="D170" s="32">
        <f t="shared" si="24"/>
        <v>15349.86090442026</v>
      </c>
      <c r="E170" s="33">
        <f t="shared" si="19"/>
        <v>1.737817737467328E-2</v>
      </c>
      <c r="F170" s="34">
        <f t="shared" si="20"/>
        <v>0.1</v>
      </c>
      <c r="G170" s="29">
        <v>0</v>
      </c>
      <c r="H170" s="35">
        <f t="shared" si="21"/>
        <v>255.19554119065117</v>
      </c>
      <c r="I170" s="32">
        <f t="shared" si="22"/>
        <v>7799.9690172382952</v>
      </c>
      <c r="J170" s="36">
        <f t="shared" si="23"/>
        <v>2584896.5242870855</v>
      </c>
      <c r="K170" s="36">
        <v>311059.11341869528</v>
      </c>
    </row>
    <row r="171" spans="1:11" x14ac:dyDescent="0.2">
      <c r="A171" s="2">
        <v>157</v>
      </c>
      <c r="B171" s="25">
        <f t="shared" si="17"/>
        <v>503.21824085884504</v>
      </c>
      <c r="C171" s="32">
        <f t="shared" si="18"/>
        <v>3095959.7206472014</v>
      </c>
      <c r="D171" s="32">
        <f t="shared" si="24"/>
        <v>15327.718617451843</v>
      </c>
      <c r="E171" s="33">
        <f t="shared" si="19"/>
        <v>1.7267202944265668E-2</v>
      </c>
      <c r="F171" s="34">
        <f t="shared" si="20"/>
        <v>0.1</v>
      </c>
      <c r="G171" s="29">
        <v>0</v>
      </c>
      <c r="H171" s="35">
        <f t="shared" si="21"/>
        <v>253.07774807444628</v>
      </c>
      <c r="I171" s="32">
        <f t="shared" si="22"/>
        <v>7735.2393569383739</v>
      </c>
      <c r="J171" s="36">
        <f t="shared" si="23"/>
        <v>2592631.7636440238</v>
      </c>
      <c r="K171" s="36">
        <v>312328.40472761972</v>
      </c>
    </row>
    <row r="172" spans="1:11" x14ac:dyDescent="0.2">
      <c r="A172" s="2">
        <v>158</v>
      </c>
      <c r="B172" s="25">
        <f t="shared" si="17"/>
        <v>502.49925200118929</v>
      </c>
      <c r="C172" s="32">
        <f t="shared" si="18"/>
        <v>3111265.4695623149</v>
      </c>
      <c r="D172" s="32">
        <f t="shared" si="24"/>
        <v>15305.748915113509</v>
      </c>
      <c r="E172" s="33">
        <f t="shared" si="19"/>
        <v>1.7157636857222883E-2</v>
      </c>
      <c r="F172" s="34">
        <f t="shared" si="20"/>
        <v>0.1</v>
      </c>
      <c r="G172" s="29">
        <v>0</v>
      </c>
      <c r="H172" s="35">
        <f t="shared" si="21"/>
        <v>250.97752990356418</v>
      </c>
      <c r="I172" s="32">
        <f t="shared" si="22"/>
        <v>7671.046869146875</v>
      </c>
      <c r="J172" s="36">
        <f t="shared" si="23"/>
        <v>2600302.8105131709</v>
      </c>
      <c r="K172" s="36">
        <v>313591.36541973037</v>
      </c>
    </row>
    <row r="173" spans="1:11" x14ac:dyDescent="0.2">
      <c r="A173" s="2">
        <v>159</v>
      </c>
      <c r="B173" s="25">
        <f t="shared" si="17"/>
        <v>501.78581418347545</v>
      </c>
      <c r="C173" s="32">
        <f t="shared" si="18"/>
        <v>3126549.4189321622</v>
      </c>
      <c r="D173" s="32">
        <f t="shared" si="24"/>
        <v>15283.949369847309</v>
      </c>
      <c r="E173" s="33">
        <f t="shared" si="19"/>
        <v>1.7049452473216924E-2</v>
      </c>
      <c r="F173" s="34">
        <f t="shared" si="20"/>
        <v>0.1</v>
      </c>
      <c r="G173" s="29">
        <v>0</v>
      </c>
      <c r="H173" s="35">
        <f t="shared" si="21"/>
        <v>248.89474082867673</v>
      </c>
      <c r="I173" s="32">
        <f t="shared" si="22"/>
        <v>7607.3870960263885</v>
      </c>
      <c r="J173" s="36">
        <f t="shared" si="23"/>
        <v>2607910.1976091973</v>
      </c>
      <c r="K173" s="36">
        <v>314848.02706911025</v>
      </c>
    </row>
    <row r="174" spans="1:11" x14ac:dyDescent="0.2">
      <c r="A174" s="2">
        <v>160</v>
      </c>
      <c r="B174" s="25">
        <f t="shared" si="17"/>
        <v>501.07785005918134</v>
      </c>
      <c r="C174" s="32">
        <f t="shared" si="18"/>
        <v>3141811.7365353871</v>
      </c>
      <c r="D174" s="32">
        <f t="shared" si="24"/>
        <v>15262.317603224888</v>
      </c>
      <c r="E174" s="33">
        <f t="shared" si="19"/>
        <v>1.6942623819589719E-2</v>
      </c>
      <c r="F174" s="34">
        <f t="shared" si="20"/>
        <v>0.1</v>
      </c>
      <c r="G174" s="29">
        <v>0</v>
      </c>
      <c r="H174" s="35">
        <f t="shared" si="21"/>
        <v>246.82923621081673</v>
      </c>
      <c r="I174" s="32">
        <f t="shared" si="22"/>
        <v>7544.2556167336506</v>
      </c>
      <c r="J174" s="36">
        <f t="shared" si="23"/>
        <v>2615454.4532259312</v>
      </c>
      <c r="K174" s="36">
        <v>316098.4210923661</v>
      </c>
    </row>
    <row r="175" spans="1:11" x14ac:dyDescent="0.2">
      <c r="A175" s="2">
        <v>161</v>
      </c>
      <c r="B175" s="25">
        <f t="shared" si="17"/>
        <v>500.37528383408949</v>
      </c>
      <c r="C175" s="32">
        <f t="shared" si="18"/>
        <v>3157052.5878201826</v>
      </c>
      <c r="D175" s="32">
        <f t="shared" si="24"/>
        <v>15240.851284795441</v>
      </c>
      <c r="E175" s="33">
        <f t="shared" si="19"/>
        <v>1.6837125570618269E-2</v>
      </c>
      <c r="F175" s="34">
        <f t="shared" si="20"/>
        <v>0.1</v>
      </c>
      <c r="G175" s="29">
        <v>0</v>
      </c>
      <c r="H175" s="35">
        <f t="shared" si="21"/>
        <v>244.78087261133339</v>
      </c>
      <c r="I175" s="32">
        <f t="shared" si="22"/>
        <v>7481.6480471128916</v>
      </c>
      <c r="J175" s="36">
        <f t="shared" si="23"/>
        <v>2622936.101273044</v>
      </c>
      <c r="K175" s="36">
        <v>317342.57874941366</v>
      </c>
    </row>
    <row r="176" spans="1:11" x14ac:dyDescent="0.2">
      <c r="A176" s="2">
        <v>162</v>
      </c>
      <c r="B176" s="25">
        <f t="shared" si="17"/>
        <v>499.6780412257267</v>
      </c>
      <c r="C176" s="32">
        <f t="shared" si="18"/>
        <v>3172272.135950827</v>
      </c>
      <c r="D176" s="32">
        <f t="shared" si="24"/>
        <v>15219.548130644485</v>
      </c>
      <c r="E176" s="33">
        <f t="shared" si="19"/>
        <v>1.6732933027464352E-2</v>
      </c>
      <c r="F176" s="34">
        <f t="shared" si="20"/>
        <v>0.1</v>
      </c>
      <c r="G176" s="29">
        <v>0</v>
      </c>
      <c r="H176" s="35">
        <f t="shared" si="21"/>
        <v>242.74950778193136</v>
      </c>
      <c r="I176" s="32">
        <f t="shared" si="22"/>
        <v>7419.560039390939</v>
      </c>
      <c r="J176" s="36">
        <f t="shared" si="23"/>
        <v>2630355.6613124348</v>
      </c>
      <c r="K176" s="36">
        <v>318580.53114425909</v>
      </c>
    </row>
    <row r="177" spans="1:11" x14ac:dyDescent="0.2">
      <c r="A177" s="2">
        <v>163</v>
      </c>
      <c r="B177" s="25">
        <f t="shared" si="17"/>
        <v>498.98604942410645</v>
      </c>
      <c r="C177" s="32">
        <f t="shared" si="18"/>
        <v>3187470.541853128</v>
      </c>
      <c r="D177" s="32">
        <f t="shared" si="24"/>
        <v>15198.405902300961</v>
      </c>
      <c r="E177" s="33">
        <f t="shared" si="19"/>
        <v>1.663002209889658E-2</v>
      </c>
      <c r="F177" s="34">
        <f t="shared" si="20"/>
        <v>0.1</v>
      </c>
      <c r="G177" s="29">
        <v>0</v>
      </c>
      <c r="H177" s="35">
        <f t="shared" si="21"/>
        <v>240.7350006547922</v>
      </c>
      <c r="I177" s="32">
        <f t="shared" si="22"/>
        <v>7357.9872818757613</v>
      </c>
      <c r="J177" s="36">
        <f t="shared" si="23"/>
        <v>2637713.6485943105</v>
      </c>
      <c r="K177" s="36">
        <v>319812.30922577676</v>
      </c>
    </row>
    <row r="178" spans="1:11" x14ac:dyDescent="0.2">
      <c r="A178" s="2">
        <v>164</v>
      </c>
      <c r="B178" s="25">
        <f t="shared" si="17"/>
        <v>498.29923705372255</v>
      </c>
      <c r="C178" s="32">
        <f t="shared" si="18"/>
        <v>3202647.964258689</v>
      </c>
      <c r="D178" s="32">
        <f t="shared" si="24"/>
        <v>15177.422405560967</v>
      </c>
      <c r="E178" s="33">
        <f t="shared" si="19"/>
        <v>1.6528369282752746E-2</v>
      </c>
      <c r="F178" s="34">
        <f t="shared" si="20"/>
        <v>0.1</v>
      </c>
      <c r="G178" s="29">
        <v>0</v>
      </c>
      <c r="H178" s="35">
        <f t="shared" si="21"/>
        <v>238.73721133277809</v>
      </c>
      <c r="I178" s="32">
        <f t="shared" si="22"/>
        <v>7296.925498656552</v>
      </c>
      <c r="J178" s="36">
        <f t="shared" si="23"/>
        <v>2645010.574092967</v>
      </c>
      <c r="K178" s="36">
        <v>321037.94378848287</v>
      </c>
    </row>
    <row r="179" spans="1:11" x14ac:dyDescent="0.2">
      <c r="A179" s="2">
        <v>165</v>
      </c>
      <c r="B179" s="25">
        <f t="shared" si="17"/>
        <v>497.61753413675024</v>
      </c>
      <c r="C179" s="32">
        <f t="shared" si="18"/>
        <v>3217804.5597479856</v>
      </c>
      <c r="D179" s="32">
        <f t="shared" si="24"/>
        <v>15156.595489296596</v>
      </c>
      <c r="E179" s="33">
        <f t="shared" si="19"/>
        <v>1.6427951648012883E-2</v>
      </c>
      <c r="F179" s="34">
        <f t="shared" si="20"/>
        <v>0.1</v>
      </c>
      <c r="G179" s="29">
        <v>0</v>
      </c>
      <c r="H179" s="35">
        <f t="shared" si="21"/>
        <v>236.75600107971653</v>
      </c>
      <c r="I179" s="32">
        <f t="shared" si="22"/>
        <v>7236.3704493073546</v>
      </c>
      <c r="J179" s="36">
        <f t="shared" si="23"/>
        <v>2652246.9445422743</v>
      </c>
      <c r="K179" s="36">
        <v>322257.46547330526</v>
      </c>
    </row>
    <row r="180" spans="1:11" x14ac:dyDescent="0.2">
      <c r="A180" s="2">
        <v>166</v>
      </c>
      <c r="B180" s="25">
        <f t="shared" si="17"/>
        <v>496.940872057408</v>
      </c>
      <c r="C180" s="32">
        <f t="shared" si="18"/>
        <v>3232940.4827923165</v>
      </c>
      <c r="D180" s="32">
        <f t="shared" si="24"/>
        <v>15135.923044330906</v>
      </c>
      <c r="E180" s="33">
        <f t="shared" si="19"/>
        <v>1.6328746817545623E-2</v>
      </c>
      <c r="F180" s="34">
        <f t="shared" si="20"/>
        <v>0.1</v>
      </c>
      <c r="G180" s="29">
        <v>0</v>
      </c>
      <c r="H180" s="35">
        <f t="shared" si="21"/>
        <v>234.79123231076599</v>
      </c>
      <c r="I180" s="32">
        <f t="shared" si="22"/>
        <v>7176.3179285918277</v>
      </c>
      <c r="J180" s="36">
        <f t="shared" si="23"/>
        <v>2659423.2624708661</v>
      </c>
      <c r="K180" s="36">
        <v>323470.90476834966</v>
      </c>
    </row>
    <row r="181" spans="1:11" x14ac:dyDescent="0.2">
      <c r="A181" s="2">
        <v>167</v>
      </c>
      <c r="B181" s="25">
        <f t="shared" si="17"/>
        <v>496.26918352743377</v>
      </c>
      <c r="C181" s="32">
        <f t="shared" si="18"/>
        <v>3248055.8857948305</v>
      </c>
      <c r="D181" s="32">
        <f t="shared" si="24"/>
        <v>15115.403002514038</v>
      </c>
      <c r="E181" s="33">
        <f t="shared" si="19"/>
        <v>1.6230732951542433E-2</v>
      </c>
      <c r="F181" s="34">
        <f t="shared" si="20"/>
        <v>0.1</v>
      </c>
      <c r="G181" s="29">
        <v>0</v>
      </c>
      <c r="H181" s="35">
        <f t="shared" si="21"/>
        <v>232.84276858286125</v>
      </c>
      <c r="I181" s="32">
        <f t="shared" si="22"/>
        <v>7116.7637661720546</v>
      </c>
      <c r="J181" s="36">
        <f t="shared" si="23"/>
        <v>2666540.026237038</v>
      </c>
      <c r="K181" s="36">
        <v>324678.29200966161</v>
      </c>
    </row>
    <row r="182" spans="1:11" x14ac:dyDescent="0.2">
      <c r="A182" s="2">
        <v>168</v>
      </c>
      <c r="B182" s="25">
        <f t="shared" si="17"/>
        <v>495.60240255264046</v>
      </c>
      <c r="C182" s="32">
        <f t="shared" si="18"/>
        <v>3263150.9191303565</v>
      </c>
      <c r="D182" s="32">
        <f t="shared" si="24"/>
        <v>15095.033335526008</v>
      </c>
      <c r="E182" s="33">
        <f t="shared" si="19"/>
        <v>1.6133888731406129E-2</v>
      </c>
      <c r="F182" s="34">
        <f t="shared" si="20"/>
        <v>0.1</v>
      </c>
      <c r="G182" s="29">
        <v>0</v>
      </c>
      <c r="H182" s="35">
        <f t="shared" si="21"/>
        <v>230.91047458523818</v>
      </c>
      <c r="I182" s="32">
        <f t="shared" si="22"/>
        <v>7057.7038263182894</v>
      </c>
      <c r="J182" s="36">
        <f t="shared" si="23"/>
        <v>2673597.7300633565</v>
      </c>
      <c r="K182" s="36">
        <v>325879.65738198505</v>
      </c>
    </row>
    <row r="183" spans="1:11" x14ac:dyDescent="0.2">
      <c r="A183" s="2">
        <v>169</v>
      </c>
      <c r="B183" s="25">
        <f t="shared" si="17"/>
        <v>494.94046440050414</v>
      </c>
      <c r="C183" s="32">
        <f t="shared" si="18"/>
        <v>3278225.7311842772</v>
      </c>
      <c r="D183" s="32">
        <f t="shared" si="24"/>
        <v>15074.812053920701</v>
      </c>
      <c r="E183" s="33">
        <f t="shared" si="19"/>
        <v>1.6038193344368408E-2</v>
      </c>
      <c r="F183" s="34">
        <f t="shared" si="20"/>
        <v>0.1</v>
      </c>
      <c r="G183" s="29">
        <v>0</v>
      </c>
      <c r="H183" s="35">
        <f t="shared" si="21"/>
        <v>228.99421613003702</v>
      </c>
      <c r="I183" s="32">
        <f t="shared" si="22"/>
        <v>6999.134007622235</v>
      </c>
      <c r="J183" s="36">
        <f t="shared" si="23"/>
        <v>2680596.8640709785</v>
      </c>
      <c r="K183" s="36">
        <v>327075.03091951681</v>
      </c>
    </row>
    <row r="184" spans="1:11" x14ac:dyDescent="0.2">
      <c r="A184" s="2">
        <v>170</v>
      </c>
      <c r="B184" s="25">
        <f t="shared" si="17"/>
        <v>494.28330556875272</v>
      </c>
      <c r="C184" s="32">
        <f t="shared" si="18"/>
        <v>3293280.4683905151</v>
      </c>
      <c r="D184" s="32">
        <f t="shared" si="24"/>
        <v>15054.737206237856</v>
      </c>
      <c r="E184" s="33">
        <f t="shared" si="19"/>
        <v>1.5943626468512134E-2</v>
      </c>
      <c r="F184" s="34">
        <f t="shared" si="20"/>
        <v>0.1</v>
      </c>
      <c r="G184" s="29">
        <v>0</v>
      </c>
      <c r="H184" s="35">
        <f t="shared" si="21"/>
        <v>227.09386014298386</v>
      </c>
      <c r="I184" s="32">
        <f t="shared" si="22"/>
        <v>6941.050242711668</v>
      </c>
      <c r="J184" s="36">
        <f t="shared" si="23"/>
        <v>2687537.9143136903</v>
      </c>
      <c r="K184" s="36">
        <v>328264.44250665762</v>
      </c>
    </row>
    <row r="185" spans="1:11" x14ac:dyDescent="0.2">
      <c r="A185" s="2">
        <v>171</v>
      </c>
      <c r="B185" s="25">
        <f t="shared" si="17"/>
        <v>493.63086375491406</v>
      </c>
      <c r="C185" s="32">
        <f t="shared" si="18"/>
        <v>3308315.2752684667</v>
      </c>
      <c r="D185" s="32">
        <f t="shared" si="24"/>
        <v>15034.806877951603</v>
      </c>
      <c r="E185" s="33">
        <f t="shared" si="19"/>
        <v>1.5850168258439719E-2</v>
      </c>
      <c r="F185" s="34">
        <f t="shared" si="20"/>
        <v>0.1</v>
      </c>
      <c r="G185" s="29">
        <v>0</v>
      </c>
      <c r="H185" s="35">
        <f t="shared" si="21"/>
        <v>225.2092746541492</v>
      </c>
      <c r="I185" s="32">
        <f t="shared" si="22"/>
        <v>6883.4484979685931</v>
      </c>
      <c r="J185" s="36">
        <f t="shared" si="23"/>
        <v>2694421.362811659</v>
      </c>
      <c r="K185" s="36">
        <v>329447.92187875911</v>
      </c>
    </row>
    <row r="186" spans="1:11" x14ac:dyDescent="0.2">
      <c r="A186" s="2">
        <v>172</v>
      </c>
      <c r="B186" s="25">
        <f t="shared" si="17"/>
        <v>492.98307782679223</v>
      </c>
      <c r="C186" s="32">
        <f t="shared" si="18"/>
        <v>3323330.2944590505</v>
      </c>
      <c r="D186" s="32">
        <f t="shared" si="24"/>
        <v>15015.019190583844</v>
      </c>
      <c r="E186" s="33">
        <f t="shared" si="19"/>
        <v>1.5757799331352743E-2</v>
      </c>
      <c r="F186" s="34">
        <f t="shared" si="20"/>
        <v>0.1</v>
      </c>
      <c r="G186" s="29">
        <v>0</v>
      </c>
      <c r="H186" s="35">
        <f t="shared" si="21"/>
        <v>223.34032878878341</v>
      </c>
      <c r="I186" s="32">
        <f t="shared" si="22"/>
        <v>6826.3247732485406</v>
      </c>
      <c r="J186" s="36">
        <f t="shared" si="23"/>
        <v>2701247.6875849077</v>
      </c>
      <c r="K186" s="36">
        <v>330625.49862286722</v>
      </c>
    </row>
    <row r="187" spans="1:11" x14ac:dyDescent="0.2">
      <c r="A187" s="2">
        <v>173</v>
      </c>
      <c r="B187" s="25">
        <f t="shared" si="17"/>
        <v>492.33988779383606</v>
      </c>
      <c r="C187" s="32">
        <f t="shared" si="18"/>
        <v>3338325.6667599827</v>
      </c>
      <c r="D187" s="32">
        <f t="shared" si="24"/>
        <v>14995.372300932184</v>
      </c>
      <c r="E187" s="33">
        <f t="shared" si="19"/>
        <v>1.5666500753670778E-2</v>
      </c>
      <c r="F187" s="34">
        <f t="shared" si="20"/>
        <v>0.1</v>
      </c>
      <c r="G187" s="29">
        <v>0</v>
      </c>
      <c r="H187" s="35">
        <f t="shared" si="21"/>
        <v>221.48689275822807</v>
      </c>
      <c r="I187" s="32">
        <f t="shared" si="22"/>
        <v>6769.6751016033922</v>
      </c>
      <c r="J187" s="36">
        <f t="shared" si="23"/>
        <v>2708017.3626865111</v>
      </c>
      <c r="K187" s="36">
        <v>331797.20217846183</v>
      </c>
    </row>
    <row r="188" spans="1:11" x14ac:dyDescent="0.2">
      <c r="A188" s="2">
        <v>174</v>
      </c>
      <c r="B188" s="25">
        <f t="shared" si="17"/>
        <v>491.70123477937</v>
      </c>
      <c r="C188" s="32">
        <f t="shared" si="18"/>
        <v>3353301.5311599667</v>
      </c>
      <c r="D188" s="32">
        <f t="shared" si="24"/>
        <v>14975.864399984013</v>
      </c>
      <c r="E188" s="33">
        <f t="shared" si="19"/>
        <v>1.5576254028067988E-2</v>
      </c>
      <c r="F188" s="34">
        <f t="shared" si="20"/>
        <v>0.1</v>
      </c>
      <c r="G188" s="29">
        <v>0</v>
      </c>
      <c r="H188" s="35">
        <f t="shared" si="21"/>
        <v>219.64883785090288</v>
      </c>
      <c r="I188" s="32">
        <f t="shared" si="22"/>
        <v>6713.4955490052462</v>
      </c>
      <c r="J188" s="36">
        <f t="shared" si="23"/>
        <v>2714730.8582355166</v>
      </c>
      <c r="K188" s="36">
        <v>332963.06183819292</v>
      </c>
    </row>
    <row r="189" spans="1:11" x14ac:dyDescent="0.2">
      <c r="A189" s="2">
        <v>175</v>
      </c>
      <c r="B189" s="25">
        <f t="shared" si="17"/>
        <v>491.06706099365425</v>
      </c>
      <c r="C189" s="32">
        <f t="shared" si="18"/>
        <v>3368258.024872316</v>
      </c>
      <c r="D189" s="32">
        <f t="shared" si="24"/>
        <v>14956.493712349329</v>
      </c>
      <c r="E189" s="33">
        <f t="shared" si="19"/>
        <v>1.54870410810141E-2</v>
      </c>
      <c r="F189" s="34">
        <f t="shared" si="20"/>
        <v>0.1</v>
      </c>
      <c r="G189" s="29">
        <v>0</v>
      </c>
      <c r="H189" s="35">
        <f t="shared" si="21"/>
        <v>217.82603642336724</v>
      </c>
      <c r="I189" s="32">
        <f t="shared" si="22"/>
        <v>6657.7822140739154</v>
      </c>
      <c r="J189" s="36">
        <f t="shared" si="23"/>
        <v>2721388.6404495905</v>
      </c>
      <c r="K189" s="36">
        <v>334123.10674861271</v>
      </c>
    </row>
    <row r="190" spans="1:11" x14ac:dyDescent="0.2">
      <c r="A190" s="2">
        <v>176</v>
      </c>
      <c r="B190" s="25">
        <f t="shared" si="17"/>
        <v>490.43730970774698</v>
      </c>
      <c r="C190" s="32">
        <f t="shared" si="18"/>
        <v>3383195.2833675616</v>
      </c>
      <c r="D190" s="32">
        <f t="shared" si="24"/>
        <v>14937.258495245595</v>
      </c>
      <c r="E190" s="33">
        <f t="shared" si="19"/>
        <v>1.5398844250680926E-2</v>
      </c>
      <c r="F190" s="34">
        <f t="shared" si="20"/>
        <v>0.1</v>
      </c>
      <c r="G190" s="29">
        <v>0</v>
      </c>
      <c r="H190" s="35">
        <f t="shared" si="21"/>
        <v>216.01836189145618</v>
      </c>
      <c r="I190" s="32">
        <f t="shared" si="22"/>
        <v>6602.5312278051515</v>
      </c>
      <c r="J190" s="36">
        <f t="shared" si="23"/>
        <v>2727991.1716773957</v>
      </c>
      <c r="K190" s="36">
        <v>335277.36591090437</v>
      </c>
    </row>
    <row r="191" spans="1:11" x14ac:dyDescent="0.2">
      <c r="A191" s="2">
        <v>177</v>
      </c>
      <c r="B191" s="25">
        <f t="shared" si="17"/>
        <v>489.81192522813973</v>
      </c>
      <c r="C191" s="32">
        <f t="shared" si="18"/>
        <v>3398113.4404053385</v>
      </c>
      <c r="D191" s="32">
        <f t="shared" si="24"/>
        <v>14918.157037776895</v>
      </c>
      <c r="E191" s="33">
        <f t="shared" si="19"/>
        <v>1.5311646275279806E-2</v>
      </c>
      <c r="F191" s="34">
        <f t="shared" si="20"/>
        <v>0.1</v>
      </c>
      <c r="G191" s="29">
        <v>0</v>
      </c>
      <c r="H191" s="35">
        <f t="shared" si="21"/>
        <v>214.2256887214896</v>
      </c>
      <c r="I191" s="32">
        <f t="shared" si="22"/>
        <v>6547.7387533029205</v>
      </c>
      <c r="J191" s="36">
        <f t="shared" si="23"/>
        <v>2734538.9104306987</v>
      </c>
      <c r="K191" s="36">
        <v>336425.86818160705</v>
      </c>
    </row>
    <row r="192" spans="1:11" x14ac:dyDescent="0.2">
      <c r="A192" s="2">
        <v>178</v>
      </c>
      <c r="B192" s="25">
        <f t="shared" si="17"/>
        <v>489.19085287213699</v>
      </c>
      <c r="C192" s="32">
        <f t="shared" si="18"/>
        <v>3413012.6280655698</v>
      </c>
      <c r="D192" s="32">
        <f t="shared" si="24"/>
        <v>14899.187660231255</v>
      </c>
      <c r="E192" s="33">
        <f t="shared" si="19"/>
        <v>1.5225430281839165E-2</v>
      </c>
      <c r="F192" s="34">
        <f t="shared" si="20"/>
        <v>0.1</v>
      </c>
      <c r="G192" s="29">
        <v>0</v>
      </c>
      <c r="H192" s="35">
        <f t="shared" si="21"/>
        <v>212.44789242155471</v>
      </c>
      <c r="I192" s="32">
        <f t="shared" si="22"/>
        <v>6493.4009855121913</v>
      </c>
      <c r="J192" s="36">
        <f t="shared" si="23"/>
        <v>2741032.3114162111</v>
      </c>
      <c r="K192" s="36">
        <v>337568.64227333729</v>
      </c>
    </row>
    <row r="193" spans="1:11" x14ac:dyDescent="0.2">
      <c r="A193" s="2">
        <v>179</v>
      </c>
      <c r="B193" s="25">
        <f t="shared" si="17"/>
        <v>488.57403894395787</v>
      </c>
      <c r="C193" s="32">
        <f t="shared" si="18"/>
        <v>3427892.9767789016</v>
      </c>
      <c r="D193" s="32">
        <f t="shared" si="24"/>
        <v>14880.348713331856</v>
      </c>
      <c r="E193" s="33">
        <f t="shared" si="19"/>
        <v>1.5140179775264787E-2</v>
      </c>
      <c r="F193" s="34">
        <f t="shared" si="20"/>
        <v>0.1</v>
      </c>
      <c r="G193" s="29">
        <v>0</v>
      </c>
      <c r="H193" s="35">
        <f t="shared" si="21"/>
        <v>210.68484953286068</v>
      </c>
      <c r="I193" s="32">
        <f t="shared" si="22"/>
        <v>6439.5141509549476</v>
      </c>
      <c r="J193" s="36">
        <f t="shared" si="23"/>
        <v>2747471.8255671659</v>
      </c>
      <c r="K193" s="36">
        <v>338705.71675550699</v>
      </c>
    </row>
    <row r="194" spans="1:11" x14ac:dyDescent="0.2">
      <c r="A194" s="2">
        <v>180</v>
      </c>
      <c r="B194" s="25">
        <f t="shared" si="17"/>
        <v>487.96143071153068</v>
      </c>
      <c r="C194" s="32">
        <f t="shared" si="18"/>
        <v>3442754.6153562618</v>
      </c>
      <c r="D194" s="32">
        <f t="shared" si="24"/>
        <v>14861.638577360194</v>
      </c>
      <c r="E194" s="33">
        <f t="shared" si="19"/>
        <v>1.5055878627869425E-2</v>
      </c>
      <c r="F194" s="34">
        <f t="shared" si="20"/>
        <v>0.1</v>
      </c>
      <c r="G194" s="29">
        <v>0</v>
      </c>
      <c r="H194" s="35">
        <f t="shared" si="21"/>
        <v>208.93643762116503</v>
      </c>
      <c r="I194" s="32">
        <f t="shared" si="22"/>
        <v>6386.0745074683791</v>
      </c>
      <c r="J194" s="36">
        <f t="shared" si="23"/>
        <v>2753857.9000746342</v>
      </c>
      <c r="K194" s="36">
        <v>339837.12005503743</v>
      </c>
    </row>
    <row r="195" spans="1:11" x14ac:dyDescent="0.2">
      <c r="A195" s="2">
        <v>181</v>
      </c>
      <c r="B195" s="25">
        <f t="shared" si="17"/>
        <v>487.35297638396003</v>
      </c>
      <c r="C195" s="32">
        <f t="shared" si="18"/>
        <v>3457597.6710179774</v>
      </c>
      <c r="D195" s="32">
        <f t="shared" si="24"/>
        <v>14843.055661715567</v>
      </c>
      <c r="E195" s="33">
        <f t="shared" si="19"/>
        <v>1.4972511069165029E-2</v>
      </c>
      <c r="F195" s="34">
        <f t="shared" si="20"/>
        <v>0.1</v>
      </c>
      <c r="G195" s="29">
        <v>0</v>
      </c>
      <c r="H195" s="35">
        <f t="shared" si="21"/>
        <v>207.20253526827122</v>
      </c>
      <c r="I195" s="32">
        <f t="shared" si="22"/>
        <v>6333.0783439446304</v>
      </c>
      <c r="J195" s="36">
        <f t="shared" si="23"/>
        <v>2760190.9784185789</v>
      </c>
      <c r="K195" s="36">
        <v>340962.88045706996</v>
      </c>
    </row>
    <row r="196" spans="1:11" x14ac:dyDescent="0.2">
      <c r="A196" s="2">
        <v>182</v>
      </c>
      <c r="B196" s="25">
        <f t="shared" si="17"/>
        <v>486.74862508964071</v>
      </c>
      <c r="C196" s="32">
        <f t="shared" si="18"/>
        <v>3472422.2694220152</v>
      </c>
      <c r="D196" s="32">
        <f t="shared" si="24"/>
        <v>14824.598404037766</v>
      </c>
      <c r="E196" s="33">
        <f t="shared" si="19"/>
        <v>1.489006167604817E-2</v>
      </c>
      <c r="F196" s="34">
        <f t="shared" si="20"/>
        <v>0.1</v>
      </c>
      <c r="G196" s="29">
        <v>0</v>
      </c>
      <c r="H196" s="35">
        <f t="shared" si="21"/>
        <v>205.48302206359685</v>
      </c>
      <c r="I196" s="32">
        <f t="shared" si="22"/>
        <v>6280.5219800731393</v>
      </c>
      <c r="J196" s="36">
        <f t="shared" si="23"/>
        <v>2766471.5003986522</v>
      </c>
      <c r="K196" s="36">
        <v>342083.02610567334</v>
      </c>
    </row>
    <row r="197" spans="1:11" x14ac:dyDescent="0.2">
      <c r="A197" s="2">
        <v>183</v>
      </c>
      <c r="B197" s="25">
        <f t="shared" si="17"/>
        <v>486.14832685499869</v>
      </c>
      <c r="C197" s="32">
        <f t="shared" si="18"/>
        <v>3487228.5346916774</v>
      </c>
      <c r="D197" s="32">
        <f t="shared" si="24"/>
        <v>14806.265269662254</v>
      </c>
      <c r="E197" s="33">
        <f t="shared" si="19"/>
        <v>1.4808515363270635E-2</v>
      </c>
      <c r="F197" s="34">
        <f t="shared" si="20"/>
        <v>0.1</v>
      </c>
      <c r="G197" s="29">
        <v>0</v>
      </c>
      <c r="H197" s="35">
        <f t="shared" si="21"/>
        <v>203.77777859581167</v>
      </c>
      <c r="I197" s="32">
        <f t="shared" si="22"/>
        <v>6228.4017660853724</v>
      </c>
      <c r="J197" s="36">
        <f t="shared" si="23"/>
        <v>2772699.9021647377</v>
      </c>
      <c r="K197" s="36">
        <v>343197.58500454709</v>
      </c>
    </row>
    <row r="198" spans="1:11" x14ac:dyDescent="0.2">
      <c r="A198" s="2">
        <v>184</v>
      </c>
      <c r="B198" s="25">
        <f t="shared" si="17"/>
        <v>485.55203258383585</v>
      </c>
      <c r="C198" s="32">
        <f t="shared" si="18"/>
        <v>3502016.58944258</v>
      </c>
      <c r="D198" s="32">
        <f t="shared" si="24"/>
        <v>14788.054750902578</v>
      </c>
      <c r="E198" s="33">
        <f t="shared" si="19"/>
        <v>1.4727857374252459E-2</v>
      </c>
      <c r="F198" s="34">
        <f t="shared" si="20"/>
        <v>0.1</v>
      </c>
      <c r="G198" s="29">
        <v>0</v>
      </c>
      <c r="H198" s="35">
        <f t="shared" si="21"/>
        <v>202.08668644454511</v>
      </c>
      <c r="I198" s="32">
        <f t="shared" si="22"/>
        <v>6176.7140825011084</v>
      </c>
      <c r="J198" s="36">
        <f t="shared" si="23"/>
        <v>2778876.6162472386</v>
      </c>
      <c r="K198" s="36">
        <v>344306.58501772169</v>
      </c>
    </row>
    <row r="199" spans="1:11" x14ac:dyDescent="0.2">
      <c r="A199" s="2">
        <v>185</v>
      </c>
      <c r="B199" s="25">
        <f t="shared" si="17"/>
        <v>484.95969403725945</v>
      </c>
      <c r="C199" s="32">
        <f t="shared" si="18"/>
        <v>3516786.5548090539</v>
      </c>
      <c r="D199" s="32">
        <f t="shared" si="24"/>
        <v>14769.965366473887</v>
      </c>
      <c r="E199" s="33">
        <f t="shared" si="19"/>
        <v>1.4648073272176021E-2</v>
      </c>
      <c r="F199" s="34">
        <f t="shared" si="20"/>
        <v>0.1</v>
      </c>
      <c r="G199" s="29">
        <v>0</v>
      </c>
      <c r="H199" s="35">
        <f t="shared" si="21"/>
        <v>200.4096281721626</v>
      </c>
      <c r="I199" s="32">
        <f t="shared" si="22"/>
        <v>6125.4553398771177</v>
      </c>
      <c r="J199" s="36">
        <f t="shared" si="23"/>
        <v>2785002.0715871155</v>
      </c>
      <c r="K199" s="36">
        <v>345410.05387025524</v>
      </c>
    </row>
    <row r="200" spans="1:11" x14ac:dyDescent="0.2">
      <c r="A200" s="2">
        <v>186</v>
      </c>
      <c r="B200" s="25">
        <f t="shared" si="17"/>
        <v>484.37126381417573</v>
      </c>
      <c r="C200" s="32">
        <f t="shared" si="18"/>
        <v>3531538.550470009</v>
      </c>
      <c r="D200" s="32">
        <f t="shared" si="24"/>
        <v>14751.995660955086</v>
      </c>
      <c r="E200" s="33">
        <f t="shared" si="19"/>
        <v>1.4569148931379814E-2</v>
      </c>
      <c r="F200" s="34">
        <f t="shared" si="20"/>
        <v>0.1</v>
      </c>
      <c r="G200" s="29">
        <v>0</v>
      </c>
      <c r="H200" s="35">
        <f t="shared" si="21"/>
        <v>198.74648731561015</v>
      </c>
      <c r="I200" s="32">
        <f t="shared" si="22"/>
        <v>6074.621978557806</v>
      </c>
      <c r="J200" s="36">
        <f t="shared" si="23"/>
        <v>2791076.6935656732</v>
      </c>
      <c r="K200" s="36">
        <v>346508.0191489266</v>
      </c>
    </row>
    <row r="201" spans="1:11" x14ac:dyDescent="0.2">
      <c r="A201" s="2">
        <v>187</v>
      </c>
      <c r="B201" s="25">
        <f t="shared" si="17"/>
        <v>483.78669533233068</v>
      </c>
      <c r="C201" s="32">
        <f t="shared" si="18"/>
        <v>3546272.6946740584</v>
      </c>
      <c r="D201" s="32">
        <f t="shared" si="24"/>
        <v>14734.144204049371</v>
      </c>
      <c r="E201" s="33">
        <f t="shared" si="19"/>
        <v>1.4491070528995835E-2</v>
      </c>
      <c r="F201" s="34">
        <f t="shared" si="20"/>
        <v>0.1</v>
      </c>
      <c r="G201" s="29">
        <v>0</v>
      </c>
      <c r="H201" s="35">
        <f t="shared" si="21"/>
        <v>197.09714837832655</v>
      </c>
      <c r="I201" s="32">
        <f t="shared" si="22"/>
        <v>6024.2104684283568</v>
      </c>
      <c r="J201" s="36">
        <f t="shared" si="23"/>
        <v>2797100.9040341014</v>
      </c>
      <c r="K201" s="36">
        <v>347600.50830292486</v>
      </c>
    </row>
    <row r="202" spans="1:11" x14ac:dyDescent="0.2">
      <c r="A202" s="2">
        <v>188</v>
      </c>
      <c r="B202" s="25">
        <f t="shared" si="17"/>
        <v>483.20594280987797</v>
      </c>
      <c r="C202" s="32">
        <f t="shared" si="18"/>
        <v>3560989.1042641937</v>
      </c>
      <c r="D202" s="32">
        <f t="shared" si="24"/>
        <v>14716.409590135328</v>
      </c>
      <c r="E202" s="33">
        <f t="shared" si="19"/>
        <v>1.4413824536889271E-2</v>
      </c>
      <c r="F202" s="34">
        <f t="shared" si="20"/>
        <v>0.1</v>
      </c>
      <c r="G202" s="29">
        <v>0</v>
      </c>
      <c r="H202" s="35">
        <f t="shared" si="21"/>
        <v>195.46149682222278</v>
      </c>
      <c r="I202" s="32">
        <f t="shared" si="22"/>
        <v>5974.2173086690082</v>
      </c>
      <c r="J202" s="36">
        <f t="shared" si="23"/>
        <v>2803075.1213427703</v>
      </c>
      <c r="K202" s="36">
        <v>348687.54864453577</v>
      </c>
    </row>
    <row r="203" spans="1:11" x14ac:dyDescent="0.2">
      <c r="A203" s="2">
        <v>189</v>
      </c>
      <c r="B203" s="25">
        <f t="shared" si="17"/>
        <v>482.62896124745606</v>
      </c>
      <c r="C203" s="32">
        <f t="shared" si="18"/>
        <v>3575687.8947018739</v>
      </c>
      <c r="D203" s="32">
        <f t="shared" si="24"/>
        <v>14698.790437680203</v>
      </c>
      <c r="E203" s="33">
        <f t="shared" si="19"/>
        <v>1.4337397713879031E-2</v>
      </c>
      <c r="F203" s="34">
        <f t="shared" si="20"/>
        <v>0.1</v>
      </c>
      <c r="G203" s="29">
        <v>0</v>
      </c>
      <c r="H203" s="35">
        <f t="shared" si="21"/>
        <v>193.83941905972787</v>
      </c>
      <c r="I203" s="32">
        <f t="shared" si="22"/>
        <v>5924.6390275126614</v>
      </c>
      <c r="J203" s="36">
        <f t="shared" si="23"/>
        <v>2808999.7603702829</v>
      </c>
      <c r="K203" s="36">
        <v>349769.16734982451</v>
      </c>
    </row>
    <row r="204" spans="1:11" x14ac:dyDescent="0.2">
      <c r="A204" s="2">
        <v>190</v>
      </c>
      <c r="B204" s="25">
        <f t="shared" si="17"/>
        <v>482.05570641076133</v>
      </c>
      <c r="C204" s="32">
        <f t="shared" si="18"/>
        <v>3590369.1800906118</v>
      </c>
      <c r="D204" s="32">
        <f t="shared" si="24"/>
        <v>14681.285388737917</v>
      </c>
      <c r="E204" s="33">
        <f t="shared" si="19"/>
        <v>1.4261777098108479E-2</v>
      </c>
      <c r="F204" s="34">
        <f t="shared" si="20"/>
        <v>0.1</v>
      </c>
      <c r="G204" s="29">
        <v>0</v>
      </c>
      <c r="H204" s="35">
        <f t="shared" si="21"/>
        <v>192.23080244590091</v>
      </c>
      <c r="I204" s="32">
        <f t="shared" si="22"/>
        <v>5875.472182002999</v>
      </c>
      <c r="J204" s="36">
        <f t="shared" si="23"/>
        <v>2814875.2325522858</v>
      </c>
      <c r="K204" s="36">
        <v>350845.39145931508</v>
      </c>
    </row>
    <row r="205" spans="1:11" x14ac:dyDescent="0.2">
      <c r="A205" s="2">
        <v>191</v>
      </c>
      <c r="B205" s="25">
        <f t="shared" si="17"/>
        <v>481.48613481359649</v>
      </c>
      <c r="C205" s="32">
        <f t="shared" si="18"/>
        <v>3605033.0731989234</v>
      </c>
      <c r="D205" s="32">
        <f t="shared" si="24"/>
        <v>14663.893108311575</v>
      </c>
      <c r="E205" s="33">
        <f t="shared" si="19"/>
        <v>1.4186949999776972E-2</v>
      </c>
      <c r="F205" s="34">
        <f t="shared" si="20"/>
        <v>0.1</v>
      </c>
      <c r="G205" s="29">
        <v>0</v>
      </c>
      <c r="H205" s="35">
        <f t="shared" si="21"/>
        <v>190.63553527060833</v>
      </c>
      <c r="I205" s="32">
        <f t="shared" si="22"/>
        <v>5826.7133577561362</v>
      </c>
      <c r="J205" s="36">
        <f t="shared" si="23"/>
        <v>2820701.9459100417</v>
      </c>
      <c r="K205" s="36">
        <v>351916.24787866621</v>
      </c>
    </row>
    <row r="206" spans="1:11" x14ac:dyDescent="0.2">
      <c r="A206" s="2">
        <v>192</v>
      </c>
      <c r="B206" s="25">
        <f t="shared" si="17"/>
        <v>480.92020370138295</v>
      </c>
      <c r="C206" s="32">
        <f t="shared" si="18"/>
        <v>3619679.6854829025</v>
      </c>
      <c r="D206" s="32">
        <f t="shared" si="24"/>
        <v>14646.612283979077</v>
      </c>
      <c r="E206" s="33">
        <f t="shared" si="19"/>
        <v>1.4112903993984169E-2</v>
      </c>
      <c r="F206" s="34">
        <f t="shared" si="20"/>
        <v>0.1</v>
      </c>
      <c r="G206" s="29">
        <v>0</v>
      </c>
      <c r="H206" s="35">
        <f t="shared" si="21"/>
        <v>189.0535067507663</v>
      </c>
      <c r="I206" s="32">
        <f t="shared" si="22"/>
        <v>5778.3591687230019</v>
      </c>
      <c r="J206" s="36">
        <f t="shared" si="23"/>
        <v>2826480.3050787649</v>
      </c>
      <c r="K206" s="36">
        <v>352981.76337934413</v>
      </c>
    </row>
    <row r="207" spans="1:11" x14ac:dyDescent="0.2">
      <c r="A207" s="2">
        <v>193</v>
      </c>
      <c r="B207" s="25">
        <f t="shared" si="17"/>
        <v>480.35787103511797</v>
      </c>
      <c r="C207" s="32">
        <f t="shared" si="18"/>
        <v>3634309.127108248</v>
      </c>
      <c r="D207" s="32">
        <f t="shared" si="24"/>
        <v>14629.441625345498</v>
      </c>
      <c r="E207" s="33">
        <f t="shared" si="19"/>
        <v>1.4039626913920434E-2</v>
      </c>
      <c r="F207" s="34">
        <f t="shared" si="20"/>
        <v>0.1</v>
      </c>
      <c r="G207" s="29">
        <v>0</v>
      </c>
      <c r="H207" s="35">
        <f t="shared" si="21"/>
        <v>187.4846070226474</v>
      </c>
      <c r="I207" s="32">
        <f t="shared" si="22"/>
        <v>5730.4062569543094</v>
      </c>
      <c r="J207" s="36">
        <f t="shared" si="23"/>
        <v>2832210.7113357191</v>
      </c>
      <c r="K207" s="36">
        <v>354041.96459929191</v>
      </c>
    </row>
    <row r="208" spans="1:11" x14ac:dyDescent="0.2">
      <c r="A208" s="2">
        <v>194</v>
      </c>
      <c r="B208" s="25">
        <f t="shared" ref="B208:B271" si="25">$C$4*(1+($C$6*($C$5/12)*A208))^(-1/$C$6)</f>
        <v>479.79909547576767</v>
      </c>
      <c r="C208" s="32">
        <f t="shared" ref="C208:C271" si="26">(($C$4^$C$6)/((1-$C$6)*($C$5/12)))*(($C$4^(1-$C$6))-(B208^(1-$C$6)))*30.4375</f>
        <v>3648921.5069717504</v>
      </c>
      <c r="D208" s="32">
        <f t="shared" si="24"/>
        <v>14612.379863502458</v>
      </c>
      <c r="E208" s="33">
        <f t="shared" ref="E208:E271" si="27">-LN(B208/B207)*12</f>
        <v>1.3967106844115243E-2</v>
      </c>
      <c r="F208" s="34">
        <f t="shared" ref="F208:F271" si="28">IF(E208&gt;0.1,E208,0.1)</f>
        <v>0.1</v>
      </c>
      <c r="G208" s="29">
        <v>0</v>
      </c>
      <c r="H208" s="35">
        <f t="shared" ref="H208:H271" si="29">H207*EXP(-F208/12)</f>
        <v>185.92872713425109</v>
      </c>
      <c r="I208" s="32">
        <f t="shared" ref="I208:I271" si="30">IF(G208=0,((H207-H208)/(F208/12)*30.4375),D208)</f>
        <v>5682.8512923675044</v>
      </c>
      <c r="J208" s="36">
        <f t="shared" ref="J208:J271" si="31">I208+J207</f>
        <v>2837893.5626280867</v>
      </c>
      <c r="K208" s="36">
        <v>355096.87804359529</v>
      </c>
    </row>
    <row r="209" spans="1:11" x14ac:dyDescent="0.2">
      <c r="A209" s="2">
        <v>195</v>
      </c>
      <c r="B209" s="25">
        <f t="shared" si="25"/>
        <v>479.24383636907504</v>
      </c>
      <c r="C209" s="32">
        <f t="shared" si="26"/>
        <v>3663516.9327224488</v>
      </c>
      <c r="D209" s="32">
        <f t="shared" ref="D209:D272" si="32">C209-C208</f>
        <v>14595.425750698429</v>
      </c>
      <c r="E209" s="33">
        <f t="shared" si="27"/>
        <v>1.3895332114079669E-2</v>
      </c>
      <c r="F209" s="34">
        <f t="shared" si="28"/>
        <v>0.1</v>
      </c>
      <c r="G209" s="29">
        <v>0</v>
      </c>
      <c r="H209" s="35">
        <f t="shared" si="29"/>
        <v>184.38575903773767</v>
      </c>
      <c r="I209" s="32">
        <f t="shared" si="30"/>
        <v>5635.6909725152655</v>
      </c>
      <c r="J209" s="36">
        <f t="shared" si="31"/>
        <v>2843529.253600602</v>
      </c>
      <c r="K209" s="36">
        <v>356146.53008514526</v>
      </c>
    </row>
    <row r="210" spans="1:11" x14ac:dyDescent="0.2">
      <c r="A210" s="2">
        <v>196</v>
      </c>
      <c r="B210" s="25">
        <f t="shared" si="25"/>
        <v>478.69205373077767</v>
      </c>
      <c r="C210" s="32">
        <f t="shared" si="26"/>
        <v>3678095.5107821608</v>
      </c>
      <c r="D210" s="32">
        <f t="shared" si="32"/>
        <v>14578.578059711959</v>
      </c>
      <c r="E210" s="33">
        <f t="shared" si="27"/>
        <v>1.3824291291940113E-2</v>
      </c>
      <c r="F210" s="34">
        <f t="shared" si="28"/>
        <v>0.1</v>
      </c>
      <c r="G210" s="29">
        <v>0</v>
      </c>
      <c r="H210" s="35">
        <f t="shared" si="29"/>
        <v>182.85559558192475</v>
      </c>
      <c r="I210" s="32">
        <f t="shared" si="30"/>
        <v>5588.922022356709</v>
      </c>
      <c r="J210" s="36">
        <f t="shared" si="31"/>
        <v>2849118.1756229587</v>
      </c>
      <c r="K210" s="36">
        <v>357190.94696529757</v>
      </c>
    </row>
    <row r="211" spans="1:11" x14ac:dyDescent="0.2">
      <c r="A211" s="2">
        <v>197</v>
      </c>
      <c r="B211" s="25">
        <f t="shared" si="25"/>
        <v>478.14370823221441</v>
      </c>
      <c r="C211" s="32">
        <f t="shared" si="26"/>
        <v>3692657.3463657331</v>
      </c>
      <c r="D211" s="32">
        <f t="shared" si="32"/>
        <v>14561.835583572276</v>
      </c>
      <c r="E211" s="33">
        <f t="shared" si="27"/>
        <v>1.3753973178463386E-2</v>
      </c>
      <c r="F211" s="34">
        <f t="shared" si="28"/>
        <v>0.1</v>
      </c>
      <c r="G211" s="29">
        <v>0</v>
      </c>
      <c r="H211" s="35">
        <f t="shared" si="29"/>
        <v>181.3381305048463</v>
      </c>
      <c r="I211" s="32">
        <f t="shared" si="30"/>
        <v>5542.541194029006</v>
      </c>
      <c r="J211" s="36">
        <f t="shared" si="31"/>
        <v>2854660.7168169878</v>
      </c>
      <c r="K211" s="36">
        <v>358230.15479452861</v>
      </c>
    </row>
    <row r="212" spans="1:11" x14ac:dyDescent="0.2">
      <c r="A212" s="2">
        <v>198</v>
      </c>
      <c r="B212" s="25">
        <f t="shared" si="25"/>
        <v>477.59876118631541</v>
      </c>
      <c r="C212" s="32">
        <f t="shared" si="26"/>
        <v>3707202.5435007266</v>
      </c>
      <c r="D212" s="32">
        <f t="shared" si="32"/>
        <v>14545.197134993505</v>
      </c>
      <c r="E212" s="33">
        <f t="shared" si="27"/>
        <v>1.368436680109435E-2</v>
      </c>
      <c r="F212" s="34">
        <f t="shared" si="28"/>
        <v>0.1</v>
      </c>
      <c r="G212" s="29">
        <v>0</v>
      </c>
      <c r="H212" s="35">
        <f t="shared" si="29"/>
        <v>179.83325842637328</v>
      </c>
      <c r="I212" s="32">
        <f t="shared" si="30"/>
        <v>5496.5452666227338</v>
      </c>
      <c r="J212" s="36">
        <f t="shared" si="31"/>
        <v>2860157.2620836105</v>
      </c>
      <c r="K212" s="36">
        <v>359264.17955308827</v>
      </c>
    </row>
    <row r="213" spans="1:11" x14ac:dyDescent="0.2">
      <c r="A213" s="2">
        <v>199</v>
      </c>
      <c r="B213" s="25">
        <f t="shared" si="25"/>
        <v>477.0571745339588</v>
      </c>
      <c r="C213" s="32">
        <f t="shared" si="26"/>
        <v>3721731.2050467404</v>
      </c>
      <c r="D213" s="32">
        <f t="shared" si="32"/>
        <v>14528.661546013784</v>
      </c>
      <c r="E213" s="33">
        <f t="shared" si="27"/>
        <v>1.36154614082955E-2</v>
      </c>
      <c r="F213" s="34">
        <f t="shared" si="28"/>
        <v>0.1</v>
      </c>
      <c r="G213" s="29">
        <v>0</v>
      </c>
      <c r="H213" s="35">
        <f t="shared" si="29"/>
        <v>178.34087484089542</v>
      </c>
      <c r="I213" s="32">
        <f t="shared" si="30"/>
        <v>5450.9310459578583</v>
      </c>
      <c r="J213" s="36">
        <f t="shared" si="31"/>
        <v>2865608.1931295684</v>
      </c>
      <c r="K213" s="36">
        <v>360293.04709164926</v>
      </c>
    </row>
    <row r="214" spans="1:11" x14ac:dyDescent="0.2">
      <c r="A214" s="2">
        <v>200</v>
      </c>
      <c r="B214" s="25">
        <f t="shared" si="25"/>
        <v>476.51891083068449</v>
      </c>
      <c r="C214" s="32">
        <f t="shared" si="26"/>
        <v>3736243.4327143598</v>
      </c>
      <c r="D214" s="32">
        <f t="shared" si="32"/>
        <v>14512.227667619474</v>
      </c>
      <c r="E214" s="33">
        <f t="shared" si="27"/>
        <v>1.3547246464005739E-2</v>
      </c>
      <c r="F214" s="34">
        <f t="shared" si="28"/>
        <v>0.1</v>
      </c>
      <c r="G214" s="29">
        <v>0</v>
      </c>
      <c r="H214" s="35">
        <f t="shared" si="29"/>
        <v>176.860876110064</v>
      </c>
      <c r="I214" s="32">
        <f t="shared" si="30"/>
        <v>5405.6953643617826</v>
      </c>
      <c r="J214" s="36">
        <f t="shared" si="31"/>
        <v>2871013.88849393</v>
      </c>
      <c r="K214" s="36">
        <v>361316.78313195374</v>
      </c>
    </row>
    <row r="215" spans="1:11" x14ac:dyDescent="0.2">
      <c r="A215" s="2">
        <v>201</v>
      </c>
      <c r="B215" s="25">
        <f t="shared" si="25"/>
        <v>475.98393323375518</v>
      </c>
      <c r="C215" s="32">
        <f t="shared" si="26"/>
        <v>3750739.3270836365</v>
      </c>
      <c r="D215" s="32">
        <f t="shared" si="32"/>
        <v>14495.894369276706</v>
      </c>
      <c r="E215" s="33">
        <f t="shared" si="27"/>
        <v>1.347971164223568E-2</v>
      </c>
      <c r="F215" s="34">
        <f t="shared" si="28"/>
        <v>0.1</v>
      </c>
      <c r="G215" s="29">
        <v>0</v>
      </c>
      <c r="H215" s="35">
        <f t="shared" si="29"/>
        <v>175.39315945559457</v>
      </c>
      <c r="I215" s="32">
        <f t="shared" si="30"/>
        <v>5360.8350804495831</v>
      </c>
      <c r="J215" s="36">
        <f t="shared" si="31"/>
        <v>2876374.7235743795</v>
      </c>
      <c r="K215" s="36">
        <v>362335.413267456</v>
      </c>
    </row>
    <row r="216" spans="1:11" x14ac:dyDescent="0.2">
      <c r="A216" s="2">
        <v>202</v>
      </c>
      <c r="B216" s="25">
        <f t="shared" si="25"/>
        <v>475.45220548955098</v>
      </c>
      <c r="C216" s="32">
        <f t="shared" si="26"/>
        <v>3765218.987622241</v>
      </c>
      <c r="D216" s="32">
        <f t="shared" si="32"/>
        <v>14479.660538604483</v>
      </c>
      <c r="E216" s="33">
        <f t="shared" si="27"/>
        <v>1.3412846821899475E-2</v>
      </c>
      <c r="F216" s="34">
        <f t="shared" si="28"/>
        <v>0.1</v>
      </c>
      <c r="G216" s="29">
        <v>0</v>
      </c>
      <c r="H216" s="35">
        <f t="shared" si="29"/>
        <v>173.93762295212963</v>
      </c>
      <c r="I216" s="32">
        <f t="shared" si="30"/>
        <v>5316.3470789056983</v>
      </c>
      <c r="J216" s="36">
        <f t="shared" si="31"/>
        <v>2881691.0706532854</v>
      </c>
      <c r="K216" s="36">
        <v>363348.96296396246</v>
      </c>
    </row>
    <row r="217" spans="1:11" x14ac:dyDescent="0.2">
      <c r="A217" s="2">
        <v>203</v>
      </c>
      <c r="B217" s="25">
        <f t="shared" si="25"/>
        <v>474.92369192128916</v>
      </c>
      <c r="C217" s="32">
        <f t="shared" si="26"/>
        <v>3779682.5127031188</v>
      </c>
      <c r="D217" s="32">
        <f t="shared" si="32"/>
        <v>14463.525080877822</v>
      </c>
      <c r="E217" s="33">
        <f t="shared" si="27"/>
        <v>1.3346642081747115E-2</v>
      </c>
      <c r="F217" s="34">
        <f t="shared" si="28"/>
        <v>0.1</v>
      </c>
      <c r="G217" s="29">
        <v>0</v>
      </c>
      <c r="H217" s="35">
        <f t="shared" si="29"/>
        <v>172.49416552016038</v>
      </c>
      <c r="I217" s="32">
        <f t="shared" si="30"/>
        <v>5272.2282702676857</v>
      </c>
      <c r="J217" s="36">
        <f t="shared" si="31"/>
        <v>2886963.298923553</v>
      </c>
      <c r="K217" s="36">
        <v>364357.45756026835</v>
      </c>
    </row>
    <row r="218" spans="1:11" x14ac:dyDescent="0.2">
      <c r="A218" s="2">
        <v>204</v>
      </c>
      <c r="B218" s="25">
        <f t="shared" si="25"/>
        <v>474.39835741706088</v>
      </c>
      <c r="C218" s="32">
        <f t="shared" si="26"/>
        <v>3794129.9996220139</v>
      </c>
      <c r="D218" s="32">
        <f t="shared" si="32"/>
        <v>14447.48691889504</v>
      </c>
      <c r="E218" s="33">
        <f t="shared" si="27"/>
        <v>1.3281087695417195E-2</v>
      </c>
      <c r="F218" s="34">
        <f t="shared" si="28"/>
        <v>0.1</v>
      </c>
      <c r="G218" s="29">
        <v>0</v>
      </c>
      <c r="H218" s="35">
        <f t="shared" si="29"/>
        <v>171.06268691900726</v>
      </c>
      <c r="I218" s="32">
        <f t="shared" si="30"/>
        <v>5228.4755907117597</v>
      </c>
      <c r="J218" s="36">
        <f t="shared" si="31"/>
        <v>2892191.7745142649</v>
      </c>
      <c r="K218" s="36">
        <v>365360.92226879112</v>
      </c>
    </row>
    <row r="219" spans="1:11" x14ac:dyDescent="0.2">
      <c r="A219" s="2">
        <v>205</v>
      </c>
      <c r="B219" s="25">
        <f t="shared" si="25"/>
        <v>473.87616741816998</v>
      </c>
      <c r="C219" s="32">
        <f t="shared" si="26"/>
        <v>3808561.544614336</v>
      </c>
      <c r="D219" s="32">
        <f t="shared" si="32"/>
        <v>14431.544992322102</v>
      </c>
      <c r="E219" s="33">
        <f t="shared" si="27"/>
        <v>1.3216174126746139E-2</v>
      </c>
      <c r="F219" s="34">
        <f t="shared" si="28"/>
        <v>0.1</v>
      </c>
      <c r="G219" s="29">
        <v>0</v>
      </c>
      <c r="H219" s="35">
        <f t="shared" si="29"/>
        <v>169.64308773985883</v>
      </c>
      <c r="I219" s="32">
        <f t="shared" si="30"/>
        <v>5185.086001839657</v>
      </c>
      <c r="J219" s="36">
        <f t="shared" si="31"/>
        <v>2897376.8605161044</v>
      </c>
      <c r="K219" s="36">
        <v>366359.38217620074</v>
      </c>
    </row>
    <row r="220" spans="1:11" x14ac:dyDescent="0.2">
      <c r="A220" s="2">
        <v>206</v>
      </c>
      <c r="B220" s="25">
        <f t="shared" si="25"/>
        <v>473.35708790777113</v>
      </c>
      <c r="C220" s="32">
        <f t="shared" si="26"/>
        <v>3822977.2428719085</v>
      </c>
      <c r="D220" s="32">
        <f t="shared" si="32"/>
        <v>14415.698257572483</v>
      </c>
      <c r="E220" s="33">
        <f t="shared" si="27"/>
        <v>1.3151892025072505E-2</v>
      </c>
      <c r="F220" s="34">
        <f t="shared" si="28"/>
        <v>0.1</v>
      </c>
      <c r="G220" s="29">
        <v>0</v>
      </c>
      <c r="H220" s="35">
        <f t="shared" si="29"/>
        <v>168.23526939886824</v>
      </c>
      <c r="I220" s="32">
        <f t="shared" si="30"/>
        <v>5142.0564904681214</v>
      </c>
      <c r="J220" s="36">
        <f t="shared" si="31"/>
        <v>2902518.9170065727</v>
      </c>
      <c r="K220" s="36">
        <v>367352.86224404682</v>
      </c>
    </row>
    <row r="221" spans="1:11" x14ac:dyDescent="0.2">
      <c r="A221" s="2">
        <v>207</v>
      </c>
      <c r="B221" s="25">
        <f t="shared" si="25"/>
        <v>472.84108539979292</v>
      </c>
      <c r="C221" s="32">
        <f t="shared" si="26"/>
        <v>3837377.1885592979</v>
      </c>
      <c r="D221" s="32">
        <f t="shared" si="32"/>
        <v>14399.945687389467</v>
      </c>
      <c r="E221" s="33">
        <f t="shared" si="27"/>
        <v>1.3088232220800388E-2</v>
      </c>
      <c r="F221" s="34">
        <f t="shared" si="28"/>
        <v>0.1</v>
      </c>
      <c r="G221" s="29">
        <v>0</v>
      </c>
      <c r="H221" s="35">
        <f t="shared" si="29"/>
        <v>166.83913413030717</v>
      </c>
      <c r="I221" s="32">
        <f t="shared" si="30"/>
        <v>5099.3840684193001</v>
      </c>
      <c r="J221" s="36">
        <f t="shared" si="31"/>
        <v>2907618.3010749919</v>
      </c>
      <c r="K221" s="36">
        <v>368341.3873093829</v>
      </c>
    </row>
    <row r="222" spans="1:11" x14ac:dyDescent="0.2">
      <c r="A222" s="2">
        <v>208</v>
      </c>
      <c r="B222" s="25">
        <f t="shared" si="25"/>
        <v>472.32812692814116</v>
      </c>
      <c r="C222" s="32">
        <f t="shared" si="26"/>
        <v>3851761.4748297427</v>
      </c>
      <c r="D222" s="32">
        <f t="shared" si="32"/>
        <v>14384.286270444747</v>
      </c>
      <c r="E222" s="33">
        <f t="shared" si="27"/>
        <v>1.3025185720996525E-2</v>
      </c>
      <c r="F222" s="34">
        <f t="shared" si="28"/>
        <v>0.1</v>
      </c>
      <c r="G222" s="29">
        <v>0</v>
      </c>
      <c r="H222" s="35">
        <f t="shared" si="29"/>
        <v>165.45458497977643</v>
      </c>
      <c r="I222" s="32">
        <f t="shared" si="30"/>
        <v>5057.0657723135464</v>
      </c>
      <c r="J222" s="36">
        <f t="shared" si="31"/>
        <v>2912675.3668473056</v>
      </c>
      <c r="K222" s="36">
        <v>369324.98208538711</v>
      </c>
    </row>
    <row r="223" spans="1:11" x14ac:dyDescent="0.2">
      <c r="A223" s="2">
        <v>209</v>
      </c>
      <c r="B223" s="25">
        <f t="shared" si="25"/>
        <v>471.81818003617167</v>
      </c>
      <c r="C223" s="32">
        <f t="shared" si="26"/>
        <v>3866130.1938408543</v>
      </c>
      <c r="D223" s="32">
        <f t="shared" si="32"/>
        <v>14368.719011111651</v>
      </c>
      <c r="E223" s="33">
        <f t="shared" si="27"/>
        <v>1.2962743705185142E-2</v>
      </c>
      <c r="F223" s="34">
        <f t="shared" si="28"/>
        <v>0.1</v>
      </c>
      <c r="G223" s="29">
        <v>0</v>
      </c>
      <c r="H223" s="35">
        <f t="shared" si="29"/>
        <v>164.08152579747303</v>
      </c>
      <c r="I223" s="32">
        <f t="shared" si="30"/>
        <v>5015.0986633631437</v>
      </c>
      <c r="J223" s="36">
        <f t="shared" si="31"/>
        <v>2917690.4655106687</v>
      </c>
      <c r="K223" s="36">
        <v>370303.67116198002</v>
      </c>
    </row>
    <row r="224" spans="1:11" x14ac:dyDescent="0.2">
      <c r="A224" s="2">
        <v>210</v>
      </c>
      <c r="B224" s="25">
        <f t="shared" si="25"/>
        <v>471.31121276642511</v>
      </c>
      <c r="C224" s="32">
        <f t="shared" si="26"/>
        <v>3880483.4367700219</v>
      </c>
      <c r="D224" s="32">
        <f t="shared" si="32"/>
        <v>14353.24292916758</v>
      </c>
      <c r="E224" s="33">
        <f t="shared" si="27"/>
        <v>1.29008975212325E-2</v>
      </c>
      <c r="F224" s="34">
        <f t="shared" si="28"/>
        <v>0.1</v>
      </c>
      <c r="G224" s="29">
        <v>0</v>
      </c>
      <c r="H224" s="35">
        <f t="shared" si="29"/>
        <v>162.71986123151308</v>
      </c>
      <c r="I224" s="32">
        <f t="shared" si="30"/>
        <v>4973.4798271687378</v>
      </c>
      <c r="J224" s="36">
        <f t="shared" si="31"/>
        <v>2922663.9453378376</v>
      </c>
      <c r="K224" s="36">
        <v>371277.47900643951</v>
      </c>
    </row>
    <row r="225" spans="1:11" x14ac:dyDescent="0.2">
      <c r="A225" s="2">
        <v>211</v>
      </c>
      <c r="B225" s="25">
        <f t="shared" si="25"/>
        <v>470.80719365061765</v>
      </c>
      <c r="C225" s="32">
        <f t="shared" si="26"/>
        <v>3894821.2938293354</v>
      </c>
      <c r="D225" s="32">
        <f t="shared" si="32"/>
        <v>14337.85705931345</v>
      </c>
      <c r="E225" s="33">
        <f t="shared" si="27"/>
        <v>1.2839638681321083E-2</v>
      </c>
      <c r="F225" s="34">
        <f t="shared" si="28"/>
        <v>0.1</v>
      </c>
      <c r="G225" s="29">
        <v>0</v>
      </c>
      <c r="H225" s="35">
        <f t="shared" si="29"/>
        <v>161.36949672131004</v>
      </c>
      <c r="I225" s="32">
        <f t="shared" si="30"/>
        <v>4932.2063735165893</v>
      </c>
      <c r="J225" s="36">
        <f t="shared" si="31"/>
        <v>2927596.151711354</v>
      </c>
      <c r="K225" s="36">
        <v>372246.42996401241</v>
      </c>
    </row>
    <row r="226" spans="1:11" x14ac:dyDescent="0.2">
      <c r="A226" s="2">
        <v>212</v>
      </c>
      <c r="B226" s="25">
        <f t="shared" si="25"/>
        <v>470.30609169987747</v>
      </c>
      <c r="C226" s="32">
        <f t="shared" si="26"/>
        <v>3909143.8542804117</v>
      </c>
      <c r="D226" s="32">
        <f t="shared" si="32"/>
        <v>14322.560451076366</v>
      </c>
      <c r="E226" s="33">
        <f t="shared" si="27"/>
        <v>1.2778958858098854E-2</v>
      </c>
      <c r="F226" s="34">
        <f t="shared" si="28"/>
        <v>0.1</v>
      </c>
      <c r="G226" s="29">
        <v>0</v>
      </c>
      <c r="H226" s="35">
        <f t="shared" si="29"/>
        <v>160.03033849100802</v>
      </c>
      <c r="I226" s="32">
        <f t="shared" si="30"/>
        <v>4891.2754361781226</v>
      </c>
      <c r="J226" s="36">
        <f t="shared" si="31"/>
        <v>2932487.4271475323</v>
      </c>
      <c r="K226" s="36">
        <v>373210.54825852317</v>
      </c>
    </row>
    <row r="227" spans="1:11" x14ac:dyDescent="0.2">
      <c r="A227" s="2">
        <v>213</v>
      </c>
      <c r="B227" s="25">
        <f t="shared" si="25"/>
        <v>469.80787639522106</v>
      </c>
      <c r="C227" s="32">
        <f t="shared" si="26"/>
        <v>3923451.2064488484</v>
      </c>
      <c r="D227" s="32">
        <f t="shared" si="32"/>
        <v>14307.352168436628</v>
      </c>
      <c r="E227" s="33">
        <f t="shared" si="27"/>
        <v>1.2718849880902121E-2</v>
      </c>
      <c r="F227" s="34">
        <f t="shared" si="28"/>
        <v>0.1</v>
      </c>
      <c r="G227" s="29">
        <v>0</v>
      </c>
      <c r="H227" s="35">
        <f t="shared" si="29"/>
        <v>158.70229354296953</v>
      </c>
      <c r="I227" s="32">
        <f t="shared" si="30"/>
        <v>4850.6841727106066</v>
      </c>
      <c r="J227" s="36">
        <f t="shared" si="31"/>
        <v>2937338.1113202428</v>
      </c>
      <c r="K227" s="36">
        <v>374169.85799297929</v>
      </c>
    </row>
    <row r="228" spans="1:11" x14ac:dyDescent="0.2">
      <c r="A228" s="2">
        <v>214</v>
      </c>
      <c r="B228" s="25">
        <f t="shared" si="25"/>
        <v>469.31251767826387</v>
      </c>
      <c r="C228" s="32">
        <f t="shared" si="26"/>
        <v>3937743.4377382821</v>
      </c>
      <c r="D228" s="32">
        <f t="shared" si="32"/>
        <v>14292.231289433781</v>
      </c>
      <c r="E228" s="33">
        <f t="shared" si="27"/>
        <v>1.2659303732056058E-2</v>
      </c>
      <c r="F228" s="34">
        <f t="shared" si="28"/>
        <v>0.1</v>
      </c>
      <c r="G228" s="29">
        <v>0</v>
      </c>
      <c r="H228" s="35">
        <f t="shared" si="29"/>
        <v>157.38526965131723</v>
      </c>
      <c r="I228" s="32">
        <f t="shared" si="30"/>
        <v>4810.4297642600168</v>
      </c>
      <c r="J228" s="36">
        <f t="shared" si="31"/>
        <v>2942148.5410845028</v>
      </c>
      <c r="K228" s="36">
        <v>375124.38315017417</v>
      </c>
    </row>
    <row r="229" spans="1:11" x14ac:dyDescent="0.2">
      <c r="A229" s="2">
        <v>215</v>
      </c>
      <c r="B229" s="25">
        <f t="shared" si="25"/>
        <v>468.81998594215457</v>
      </c>
      <c r="C229" s="32">
        <f t="shared" si="26"/>
        <v>3952020.6346444357</v>
      </c>
      <c r="D229" s="32">
        <f t="shared" si="32"/>
        <v>14277.196906153578</v>
      </c>
      <c r="E229" s="33">
        <f t="shared" si="27"/>
        <v>1.2600312543367551E-2</v>
      </c>
      <c r="F229" s="34">
        <f t="shared" si="28"/>
        <v>0.1</v>
      </c>
      <c r="G229" s="29">
        <v>0</v>
      </c>
      <c r="H229" s="35">
        <f t="shared" si="29"/>
        <v>156.07917535552934</v>
      </c>
      <c r="I229" s="32">
        <f t="shared" si="30"/>
        <v>4770.5094153652553</v>
      </c>
      <c r="J229" s="36">
        <f t="shared" si="31"/>
        <v>2946919.0504998681</v>
      </c>
      <c r="K229" s="36">
        <v>376074.14759328641</v>
      </c>
    </row>
    <row r="230" spans="1:11" x14ac:dyDescent="0.2">
      <c r="A230" s="2">
        <v>216</v>
      </c>
      <c r="B230" s="25">
        <f t="shared" si="25"/>
        <v>468.33025202273217</v>
      </c>
      <c r="C230" s="32">
        <f t="shared" si="26"/>
        <v>3966282.8827685472</v>
      </c>
      <c r="D230" s="32">
        <f t="shared" si="32"/>
        <v>14262.248124111444</v>
      </c>
      <c r="E230" s="33">
        <f t="shared" si="27"/>
        <v>1.2541868592579618E-2</v>
      </c>
      <c r="F230" s="34">
        <f t="shared" si="28"/>
        <v>0.1</v>
      </c>
      <c r="G230" s="29">
        <v>0</v>
      </c>
      <c r="H230" s="35">
        <f t="shared" si="29"/>
        <v>154.78391995408825</v>
      </c>
      <c r="I230" s="32">
        <f t="shared" si="30"/>
        <v>4730.9203537636049</v>
      </c>
      <c r="J230" s="36">
        <f t="shared" si="31"/>
        <v>2951649.9708536319</v>
      </c>
      <c r="K230" s="36">
        <v>377019.17506647663</v>
      </c>
    </row>
    <row r="231" spans="1:11" x14ac:dyDescent="0.2">
      <c r="A231" s="2">
        <v>217</v>
      </c>
      <c r="B231" s="25">
        <f t="shared" si="25"/>
        <v>467.84328718989258</v>
      </c>
      <c r="C231" s="32">
        <f t="shared" si="26"/>
        <v>3980530.2668308583</v>
      </c>
      <c r="D231" s="32">
        <f t="shared" si="32"/>
        <v>14247.384062311146</v>
      </c>
      <c r="E231" s="33">
        <f t="shared" si="27"/>
        <v>1.2483964300092836E-2</v>
      </c>
      <c r="F231" s="34">
        <f t="shared" si="28"/>
        <v>0.1</v>
      </c>
      <c r="G231" s="29">
        <v>0</v>
      </c>
      <c r="H231" s="35">
        <f t="shared" si="29"/>
        <v>153.49941349818161</v>
      </c>
      <c r="I231" s="32">
        <f t="shared" si="30"/>
        <v>4691.6598301989925</v>
      </c>
      <c r="J231" s="36">
        <f t="shared" si="31"/>
        <v>2956341.6306838309</v>
      </c>
      <c r="K231" s="36">
        <v>377959.48919548077</v>
      </c>
    </row>
    <row r="232" spans="1:11" x14ac:dyDescent="0.2">
      <c r="A232" s="2">
        <v>218</v>
      </c>
      <c r="B232" s="25">
        <f t="shared" si="25"/>
        <v>467.35906313916598</v>
      </c>
      <c r="C232" s="32">
        <f t="shared" si="26"/>
        <v>3994762.8706836179</v>
      </c>
      <c r="D232" s="32">
        <f t="shared" si="32"/>
        <v>14232.603852759581</v>
      </c>
      <c r="E232" s="33">
        <f t="shared" si="27"/>
        <v>1.2426592225604301E-2</v>
      </c>
      <c r="F232" s="34">
        <f t="shared" si="28"/>
        <v>0.1</v>
      </c>
      <c r="G232" s="29">
        <v>0</v>
      </c>
      <c r="H232" s="35">
        <f t="shared" si="29"/>
        <v>152.22556678545604</v>
      </c>
      <c r="I232" s="32">
        <f t="shared" si="30"/>
        <v>4652.7251182301507</v>
      </c>
      <c r="J232" s="36">
        <f t="shared" si="31"/>
        <v>2960994.355802061</v>
      </c>
      <c r="K232" s="36">
        <v>378895.11348820111</v>
      </c>
    </row>
    <row r="233" spans="1:11" x14ac:dyDescent="0.2">
      <c r="A233" s="2">
        <v>219</v>
      </c>
      <c r="B233" s="25">
        <f t="shared" si="25"/>
        <v>466.87755198349276</v>
      </c>
      <c r="C233" s="32">
        <f t="shared" si="26"/>
        <v>4008980.7773239003</v>
      </c>
      <c r="D233" s="32">
        <f t="shared" si="32"/>
        <v>14217.906640282366</v>
      </c>
      <c r="E233" s="33">
        <f t="shared" si="27"/>
        <v>1.2369745064982906E-2</v>
      </c>
      <c r="F233" s="34">
        <f t="shared" si="28"/>
        <v>0.1</v>
      </c>
      <c r="G233" s="29">
        <v>0</v>
      </c>
      <c r="H233" s="35">
        <f t="shared" si="29"/>
        <v>150.96229135382231</v>
      </c>
      <c r="I233" s="32">
        <f t="shared" si="30"/>
        <v>4614.1135140421984</v>
      </c>
      <c r="J233" s="36">
        <f t="shared" si="31"/>
        <v>2965608.469316103</v>
      </c>
      <c r="K233" s="36">
        <v>379826.0713352937</v>
      </c>
    </row>
    <row r="234" spans="1:11" x14ac:dyDescent="0.2">
      <c r="A234" s="2">
        <v>220</v>
      </c>
      <c r="B234" s="25">
        <f t="shared" si="25"/>
        <v>466.3987262451966</v>
      </c>
      <c r="C234" s="32">
        <f t="shared" si="26"/>
        <v>4023184.0689062583</v>
      </c>
      <c r="D234" s="32">
        <f t="shared" si="32"/>
        <v>14203.29158235807</v>
      </c>
      <c r="E234" s="33">
        <f t="shared" si="27"/>
        <v>1.2313415647130146E-2</v>
      </c>
      <c r="F234" s="34">
        <f t="shared" si="28"/>
        <v>0.1</v>
      </c>
      <c r="G234" s="29">
        <v>0</v>
      </c>
      <c r="H234" s="35">
        <f t="shared" si="29"/>
        <v>149.70949947531219</v>
      </c>
      <c r="I234" s="32">
        <f t="shared" si="30"/>
        <v>4575.8223362582257</v>
      </c>
      <c r="J234" s="36">
        <f t="shared" si="31"/>
        <v>2970184.2916523614</v>
      </c>
      <c r="K234" s="36">
        <v>380752.38601075317</v>
      </c>
    </row>
    <row r="235" spans="1:11" x14ac:dyDescent="0.2">
      <c r="A235" s="2">
        <v>221</v>
      </c>
      <c r="B235" s="25">
        <f t="shared" si="25"/>
        <v>465.92255884814665</v>
      </c>
      <c r="C235" s="32">
        <f t="shared" si="26"/>
        <v>4037372.8267550343</v>
      </c>
      <c r="D235" s="32">
        <f t="shared" si="32"/>
        <v>14188.757848775946</v>
      </c>
      <c r="E235" s="33">
        <f t="shared" si="27"/>
        <v>1.2257596930991875E-2</v>
      </c>
      <c r="F235" s="34">
        <f t="shared" si="28"/>
        <v>0.1</v>
      </c>
      <c r="G235" s="29">
        <v>0</v>
      </c>
      <c r="H235" s="35">
        <f t="shared" si="29"/>
        <v>148.46710414998623</v>
      </c>
      <c r="I235" s="32">
        <f t="shared" si="30"/>
        <v>4537.8489257530628</v>
      </c>
      <c r="J235" s="36">
        <f t="shared" si="31"/>
        <v>2974722.1405781144</v>
      </c>
      <c r="K235" s="36">
        <v>381674.08067249466</v>
      </c>
    </row>
    <row r="236" spans="1:11" x14ac:dyDescent="0.2">
      <c r="A236" s="2">
        <v>222</v>
      </c>
      <c r="B236" s="25">
        <f t="shared" si="25"/>
        <v>465.44902311010549</v>
      </c>
      <c r="C236" s="32">
        <f t="shared" si="26"/>
        <v>4051547.1313763843</v>
      </c>
      <c r="D236" s="32">
        <f t="shared" si="32"/>
        <v>14174.30462135002</v>
      </c>
      <c r="E236" s="33">
        <f t="shared" si="27"/>
        <v>1.2202282002595589E-2</v>
      </c>
      <c r="F236" s="34">
        <f t="shared" si="28"/>
        <v>0.1</v>
      </c>
      <c r="G236" s="29">
        <v>0</v>
      </c>
      <c r="H236" s="35">
        <f t="shared" si="29"/>
        <v>147.23501909989196</v>
      </c>
      <c r="I236" s="32">
        <f t="shared" si="30"/>
        <v>4500.1906454693199</v>
      </c>
      <c r="J236" s="36">
        <f t="shared" si="31"/>
        <v>2979222.3312235838</v>
      </c>
      <c r="K236" s="36">
        <v>382591.1783629327</v>
      </c>
    </row>
    <row r="237" spans="1:11" x14ac:dyDescent="0.2">
      <c r="A237" s="2">
        <v>223</v>
      </c>
      <c r="B237" s="25">
        <f t="shared" si="25"/>
        <v>464.97809273525496</v>
      </c>
      <c r="C237" s="32">
        <f t="shared" si="26"/>
        <v>4065707.0624703136</v>
      </c>
      <c r="D237" s="32">
        <f t="shared" si="32"/>
        <v>14159.931093929335</v>
      </c>
      <c r="E237" s="33">
        <f t="shared" si="27"/>
        <v>1.2147464072234618E-2</v>
      </c>
      <c r="F237" s="34">
        <f t="shared" si="28"/>
        <v>0.1</v>
      </c>
      <c r="G237" s="29">
        <v>0</v>
      </c>
      <c r="H237" s="35">
        <f t="shared" si="29"/>
        <v>146.01315876307245</v>
      </c>
      <c r="I237" s="32">
        <f t="shared" si="30"/>
        <v>4462.8448802332359</v>
      </c>
      <c r="J237" s="36">
        <f t="shared" si="31"/>
        <v>2983685.1761038168</v>
      </c>
      <c r="K237" s="36">
        <v>383503.70200955734</v>
      </c>
    </row>
    <row r="238" spans="1:11" x14ac:dyDescent="0.2">
      <c r="A238" s="2">
        <v>224</v>
      </c>
      <c r="B238" s="25">
        <f t="shared" si="25"/>
        <v>464.50974180689877</v>
      </c>
      <c r="C238" s="32">
        <f t="shared" si="26"/>
        <v>4079852.6989421556</v>
      </c>
      <c r="D238" s="32">
        <f t="shared" si="32"/>
        <v>14145.63647184195</v>
      </c>
      <c r="E238" s="33">
        <f t="shared" si="27"/>
        <v>1.209313647163919E-2</v>
      </c>
      <c r="F238" s="34">
        <f t="shared" si="28"/>
        <v>0.1</v>
      </c>
      <c r="G238" s="29">
        <v>0</v>
      </c>
      <c r="H238" s="35">
        <f t="shared" si="29"/>
        <v>144.80143828762436</v>
      </c>
      <c r="I238" s="32">
        <f t="shared" si="30"/>
        <v>4425.8090365741464</v>
      </c>
      <c r="J238" s="36">
        <f t="shared" si="31"/>
        <v>2988110.9851403912</v>
      </c>
      <c r="K238" s="36">
        <v>384411.67442550731</v>
      </c>
    </row>
    <row r="239" spans="1:11" x14ac:dyDescent="0.2">
      <c r="A239" s="2">
        <v>225</v>
      </c>
      <c r="B239" s="25">
        <f t="shared" si="25"/>
        <v>464.04394478033305</v>
      </c>
      <c r="C239" s="32">
        <f t="shared" si="26"/>
        <v>4093984.1189141399</v>
      </c>
      <c r="D239" s="32">
        <f t="shared" si="32"/>
        <v>14131.419971984345</v>
      </c>
      <c r="E239" s="33">
        <f t="shared" si="27"/>
        <v>1.2039292651315692E-2</v>
      </c>
      <c r="F239" s="34">
        <f t="shared" si="28"/>
        <v>0.1</v>
      </c>
      <c r="G239" s="29">
        <v>0</v>
      </c>
      <c r="H239" s="35">
        <f t="shared" si="29"/>
        <v>143.59977352580552</v>
      </c>
      <c r="I239" s="32">
        <f t="shared" si="30"/>
        <v>4389.0805425433391</v>
      </c>
      <c r="J239" s="36">
        <f t="shared" si="31"/>
        <v>2992500.0656829346</v>
      </c>
      <c r="K239" s="36">
        <v>385315.11831014021</v>
      </c>
    </row>
    <row r="240" spans="1:11" x14ac:dyDescent="0.2">
      <c r="A240" s="2">
        <v>226</v>
      </c>
      <c r="B240" s="25">
        <f t="shared" si="25"/>
        <v>463.58067647588229</v>
      </c>
      <c r="C240" s="32">
        <f t="shared" si="26"/>
        <v>4108101.3997365288</v>
      </c>
      <c r="D240" s="32">
        <f t="shared" si="32"/>
        <v>14117.280822388828</v>
      </c>
      <c r="E240" s="33">
        <f t="shared" si="27"/>
        <v>1.1985926177903485E-2</v>
      </c>
      <c r="F240" s="34">
        <f t="shared" si="28"/>
        <v>0.1</v>
      </c>
      <c r="G240" s="29">
        <v>0</v>
      </c>
      <c r="H240" s="35">
        <f t="shared" si="29"/>
        <v>142.40808102819116</v>
      </c>
      <c r="I240" s="32">
        <f t="shared" si="30"/>
        <v>4352.6568475364311</v>
      </c>
      <c r="J240" s="36">
        <f t="shared" si="31"/>
        <v>2996852.7225304712</v>
      </c>
      <c r="K240" s="36">
        <v>386214.05624960031</v>
      </c>
    </row>
    <row r="241" spans="1:11" x14ac:dyDescent="0.2">
      <c r="A241" s="2">
        <v>227</v>
      </c>
      <c r="B241" s="25">
        <f t="shared" si="25"/>
        <v>463.11991207209644</v>
      </c>
      <c r="C241" s="32">
        <f t="shared" si="26"/>
        <v>4122204.6179986554</v>
      </c>
      <c r="D241" s="32">
        <f t="shared" si="32"/>
        <v>14103.218262126669</v>
      </c>
      <c r="E241" s="33">
        <f t="shared" si="27"/>
        <v>1.1933030731597202E-2</v>
      </c>
      <c r="F241" s="34">
        <f t="shared" si="28"/>
        <v>0.1</v>
      </c>
      <c r="G241" s="29">
        <v>0</v>
      </c>
      <c r="H241" s="35">
        <f t="shared" si="29"/>
        <v>141.22627803787896</v>
      </c>
      <c r="I241" s="32">
        <f t="shared" si="30"/>
        <v>4316.5354221153348</v>
      </c>
      <c r="J241" s="36">
        <f t="shared" si="31"/>
        <v>3001169.2579525863</v>
      </c>
      <c r="K241" s="36">
        <v>387108.51071738283</v>
      </c>
    </row>
    <row r="242" spans="1:11" x14ac:dyDescent="0.2">
      <c r="A242" s="2">
        <v>228</v>
      </c>
      <c r="B242" s="25">
        <f t="shared" si="25"/>
        <v>462.66162709910401</v>
      </c>
      <c r="C242" s="32">
        <f t="shared" si="26"/>
        <v>4136293.8495396948</v>
      </c>
      <c r="D242" s="32">
        <f t="shared" si="32"/>
        <v>14089.231541039422</v>
      </c>
      <c r="E242" s="33">
        <f t="shared" si="27"/>
        <v>1.1880600103654611E-2</v>
      </c>
      <c r="F242" s="34">
        <f t="shared" si="28"/>
        <v>0.1</v>
      </c>
      <c r="G242" s="29">
        <v>0</v>
      </c>
      <c r="H242" s="35">
        <f t="shared" si="29"/>
        <v>140.05428248474186</v>
      </c>
      <c r="I242" s="32">
        <f t="shared" si="30"/>
        <v>4280.7137578332367</v>
      </c>
      <c r="J242" s="36">
        <f t="shared" si="31"/>
        <v>3005449.9717104197</v>
      </c>
      <c r="K242" s="36">
        <v>387998.5040748961</v>
      </c>
    </row>
    <row r="243" spans="1:11" x14ac:dyDescent="0.2">
      <c r="A243" s="2">
        <v>229</v>
      </c>
      <c r="B243" s="25">
        <f t="shared" si="25"/>
        <v>462.20579743211556</v>
      </c>
      <c r="C243" s="32">
        <f t="shared" si="26"/>
        <v>4150369.1694593276</v>
      </c>
      <c r="D243" s="32">
        <f t="shared" si="32"/>
        <v>14075.319919632748</v>
      </c>
      <c r="E243" s="33">
        <f t="shared" si="27"/>
        <v>1.182862819400729E-2</v>
      </c>
      <c r="F243" s="34">
        <f t="shared" si="28"/>
        <v>0.1</v>
      </c>
      <c r="G243" s="29">
        <v>0</v>
      </c>
      <c r="H243" s="35">
        <f t="shared" si="29"/>
        <v>138.89201297972878</v>
      </c>
      <c r="I243" s="32">
        <f t="shared" si="30"/>
        <v>4245.1893670602958</v>
      </c>
      <c r="J243" s="36">
        <f t="shared" si="31"/>
        <v>3009695.1610774798</v>
      </c>
      <c r="K243" s="36">
        <v>388884.05857202038</v>
      </c>
    </row>
    <row r="244" spans="1:11" x14ac:dyDescent="0.2">
      <c r="A244" s="2">
        <v>230</v>
      </c>
      <c r="B244" s="25">
        <f t="shared" si="25"/>
        <v>461.75239928507762</v>
      </c>
      <c r="C244" s="32">
        <f t="shared" si="26"/>
        <v>4164430.6521280683</v>
      </c>
      <c r="D244" s="32">
        <f t="shared" si="32"/>
        <v>14061.482668740675</v>
      </c>
      <c r="E244" s="33">
        <f t="shared" si="27"/>
        <v>1.1777109008822135E-2</v>
      </c>
      <c r="F244" s="34">
        <f t="shared" si="28"/>
        <v>0.1</v>
      </c>
      <c r="G244" s="29">
        <v>0</v>
      </c>
      <c r="H244" s="35">
        <f t="shared" si="29"/>
        <v>137.73938880921256</v>
      </c>
      <c r="I244" s="32">
        <f t="shared" si="30"/>
        <v>4209.9597828104907</v>
      </c>
      <c r="J244" s="36">
        <f t="shared" si="31"/>
        <v>3013905.1208602902</v>
      </c>
      <c r="K244" s="36">
        <v>389765.19634766423</v>
      </c>
    </row>
    <row r="245" spans="1:11" x14ac:dyDescent="0.2">
      <c r="A245" s="2">
        <v>231</v>
      </c>
      <c r="B245" s="25">
        <f t="shared" si="25"/>
        <v>461.30140920446809</v>
      </c>
      <c r="C245" s="32">
        <f t="shared" si="26"/>
        <v>4178478.371197518</v>
      </c>
      <c r="D245" s="32">
        <f t="shared" si="32"/>
        <v>14047.719069449697</v>
      </c>
      <c r="E245" s="33">
        <f t="shared" si="27"/>
        <v>1.1726036658259057E-2</v>
      </c>
      <c r="F245" s="34">
        <f t="shared" si="28"/>
        <v>0.1</v>
      </c>
      <c r="G245" s="29">
        <v>0</v>
      </c>
      <c r="H245" s="35">
        <f t="shared" si="29"/>
        <v>136.59632992938481</v>
      </c>
      <c r="I245" s="32">
        <f t="shared" si="30"/>
        <v>4175.0225585708504</v>
      </c>
      <c r="J245" s="36">
        <f t="shared" si="31"/>
        <v>3018080.1434188611</v>
      </c>
      <c r="K245" s="36">
        <v>390641.93943031796</v>
      </c>
    </row>
    <row r="246" spans="1:11" x14ac:dyDescent="0.2">
      <c r="A246" s="2">
        <v>232</v>
      </c>
      <c r="B246" s="25">
        <f t="shared" si="25"/>
        <v>460.85280406323193</v>
      </c>
      <c r="C246" s="32">
        <f t="shared" si="26"/>
        <v>4192512.3996104626</v>
      </c>
      <c r="D246" s="32">
        <f t="shared" si="32"/>
        <v>14034.028412944637</v>
      </c>
      <c r="E246" s="33">
        <f t="shared" si="27"/>
        <v>1.1675405354214147E-2</v>
      </c>
      <c r="F246" s="34">
        <f t="shared" si="28"/>
        <v>0.1</v>
      </c>
      <c r="G246" s="29">
        <v>0</v>
      </c>
      <c r="H246" s="35">
        <f t="shared" si="29"/>
        <v>135.46275696069731</v>
      </c>
      <c r="I246" s="32">
        <f t="shared" si="30"/>
        <v>4140.3752681311034</v>
      </c>
      <c r="J246" s="36">
        <f t="shared" si="31"/>
        <v>3022220.5186869921</v>
      </c>
      <c r="K246" s="36">
        <v>391514.30973860429</v>
      </c>
    </row>
    <row r="247" spans="1:11" x14ac:dyDescent="0.2">
      <c r="A247" s="2">
        <v>233</v>
      </c>
      <c r="B247" s="25">
        <f t="shared" si="25"/>
        <v>460.40656105485448</v>
      </c>
      <c r="C247" s="32">
        <f t="shared" si="26"/>
        <v>4206532.8096105903</v>
      </c>
      <c r="D247" s="32">
        <f t="shared" si="32"/>
        <v>14020.41000012774</v>
      </c>
      <c r="E247" s="33">
        <f t="shared" si="27"/>
        <v>1.1625209408095003E-2</v>
      </c>
      <c r="F247" s="34">
        <f t="shared" si="28"/>
        <v>0.1</v>
      </c>
      <c r="G247" s="29">
        <v>0</v>
      </c>
      <c r="H247" s="35">
        <f t="shared" si="29"/>
        <v>134.3385911823494</v>
      </c>
      <c r="I247" s="32">
        <f t="shared" si="30"/>
        <v>4106.0155054157094</v>
      </c>
      <c r="J247" s="36">
        <f t="shared" si="31"/>
        <v>3026326.534192408</v>
      </c>
      <c r="K247" s="36">
        <v>392382.32908182632</v>
      </c>
    </row>
    <row r="248" spans="1:11" x14ac:dyDescent="0.2">
      <c r="A248" s="2">
        <v>234</v>
      </c>
      <c r="B248" s="25">
        <f t="shared" si="25"/>
        <v>459.96265768756575</v>
      </c>
      <c r="C248" s="32">
        <f t="shared" si="26"/>
        <v>4220539.6727521867</v>
      </c>
      <c r="D248" s="32">
        <f t="shared" si="32"/>
        <v>14006.863141596317</v>
      </c>
      <c r="E248" s="33">
        <f t="shared" si="27"/>
        <v>1.1575443228733544E-2</v>
      </c>
      <c r="F248" s="34">
        <f t="shared" si="28"/>
        <v>0.1</v>
      </c>
      <c r="G248" s="29">
        <v>0</v>
      </c>
      <c r="H248" s="35">
        <f t="shared" si="29"/>
        <v>133.22375452682141</v>
      </c>
      <c r="I248" s="32">
        <f t="shared" si="30"/>
        <v>4071.9408843160013</v>
      </c>
      <c r="J248" s="36">
        <f t="shared" si="31"/>
        <v>3030398.4750767238</v>
      </c>
      <c r="K248" s="36">
        <v>393246.01916051289</v>
      </c>
    </row>
    <row r="249" spans="1:11" x14ac:dyDescent="0.2">
      <c r="A249" s="2">
        <v>235</v>
      </c>
      <c r="B249" s="25">
        <f t="shared" si="25"/>
        <v>459.52107177867384</v>
      </c>
      <c r="C249" s="32">
        <f t="shared" si="26"/>
        <v>4234533.0599097488</v>
      </c>
      <c r="D249" s="32">
        <f t="shared" si="32"/>
        <v>13993.387157562189</v>
      </c>
      <c r="E249" s="33">
        <f t="shared" si="27"/>
        <v>1.1526101320304285E-2</v>
      </c>
      <c r="F249" s="34">
        <f t="shared" si="28"/>
        <v>0.1</v>
      </c>
      <c r="G249" s="29">
        <v>0</v>
      </c>
      <c r="H249" s="35">
        <f t="shared" si="29"/>
        <v>132.11816957445311</v>
      </c>
      <c r="I249" s="32">
        <f t="shared" si="30"/>
        <v>4038.1490385252291</v>
      </c>
      <c r="J249" s="36">
        <f t="shared" si="31"/>
        <v>3034436.6241152491</v>
      </c>
      <c r="K249" s="36">
        <v>394105.40156696097</v>
      </c>
    </row>
    <row r="250" spans="1:11" x14ac:dyDescent="0.2">
      <c r="A250" s="2">
        <v>236</v>
      </c>
      <c r="B250" s="25">
        <f t="shared" si="25"/>
        <v>459.0817814490249</v>
      </c>
      <c r="C250" s="32">
        <f t="shared" si="26"/>
        <v>4248513.0412871772</v>
      </c>
      <c r="D250" s="32">
        <f t="shared" si="32"/>
        <v>13979.981377428398</v>
      </c>
      <c r="E250" s="33">
        <f t="shared" si="27"/>
        <v>1.1477178280277429E-2</v>
      </c>
      <c r="F250" s="34">
        <f t="shared" si="28"/>
        <v>0.1</v>
      </c>
      <c r="G250" s="29">
        <v>0</v>
      </c>
      <c r="H250" s="35">
        <f t="shared" si="29"/>
        <v>131.02175954806737</v>
      </c>
      <c r="I250" s="32">
        <f t="shared" si="30"/>
        <v>4004.6376213739168</v>
      </c>
      <c r="J250" s="36">
        <f t="shared" si="31"/>
        <v>3038441.261736623</v>
      </c>
      <c r="K250" s="36">
        <v>394960.49778577546</v>
      </c>
    </row>
    <row r="251" spans="1:11" x14ac:dyDescent="0.2">
      <c r="A251" s="2">
        <v>237</v>
      </c>
      <c r="B251" s="25">
        <f t="shared" si="25"/>
        <v>458.64476511758483</v>
      </c>
      <c r="C251" s="32">
        <f t="shared" si="26"/>
        <v>4262479.6864269748</v>
      </c>
      <c r="D251" s="32">
        <f t="shared" si="32"/>
        <v>13966.645139797591</v>
      </c>
      <c r="E251" s="33">
        <f t="shared" si="27"/>
        <v>1.1428668797462746E-2</v>
      </c>
      <c r="F251" s="34">
        <f t="shared" si="28"/>
        <v>0.1</v>
      </c>
      <c r="G251" s="29">
        <v>0</v>
      </c>
      <c r="H251" s="35">
        <f t="shared" si="29"/>
        <v>129.93444830763841</v>
      </c>
      <c r="I251" s="32">
        <f t="shared" si="30"/>
        <v>3971.4043056667765</v>
      </c>
      <c r="J251" s="36">
        <f t="shared" si="31"/>
        <v>3042412.6660422897</v>
      </c>
      <c r="K251" s="36">
        <v>395811.32919440634</v>
      </c>
    </row>
    <row r="252" spans="1:11" x14ac:dyDescent="0.2">
      <c r="A252" s="2">
        <v>238</v>
      </c>
      <c r="B252" s="25">
        <f t="shared" si="25"/>
        <v>458.21000149613991</v>
      </c>
      <c r="C252" s="32">
        <f t="shared" si="26"/>
        <v>4276433.0642192345</v>
      </c>
      <c r="D252" s="32">
        <f t="shared" si="32"/>
        <v>13953.377792259678</v>
      </c>
      <c r="E252" s="33">
        <f t="shared" si="27"/>
        <v>1.1380567650088255E-2</v>
      </c>
      <c r="F252" s="34">
        <f t="shared" si="28"/>
        <v>0.1</v>
      </c>
      <c r="G252" s="29">
        <v>0</v>
      </c>
      <c r="H252" s="35">
        <f t="shared" si="29"/>
        <v>128.85616034500421</v>
      </c>
      <c r="I252" s="32">
        <f t="shared" si="30"/>
        <v>3938.4467835213877</v>
      </c>
      <c r="J252" s="36">
        <f t="shared" si="31"/>
        <v>3046351.1128258109</v>
      </c>
      <c r="K252" s="36">
        <v>396657.91706368315</v>
      </c>
    </row>
    <row r="253" spans="1:11" x14ac:dyDescent="0.2">
      <c r="A253" s="2">
        <v>239</v>
      </c>
      <c r="B253" s="25">
        <f t="shared" si="25"/>
        <v>457.77746958411387</v>
      </c>
      <c r="C253" s="32">
        <f t="shared" si="26"/>
        <v>4290373.2429105015</v>
      </c>
      <c r="D253" s="32">
        <f t="shared" si="32"/>
        <v>13940.178691267036</v>
      </c>
      <c r="E253" s="33">
        <f t="shared" si="27"/>
        <v>1.1332869703921689E-2</v>
      </c>
      <c r="F253" s="34">
        <f t="shared" si="28"/>
        <v>0.1</v>
      </c>
      <c r="G253" s="29">
        <v>0</v>
      </c>
      <c r="H253" s="35">
        <f t="shared" si="29"/>
        <v>127.78682077862295</v>
      </c>
      <c r="I253" s="32">
        <f t="shared" si="30"/>
        <v>3905.7627662075502</v>
      </c>
      <c r="J253" s="36">
        <f t="shared" si="31"/>
        <v>3050256.8755920185</v>
      </c>
      <c r="K253" s="36">
        <v>397500.28255834669</v>
      </c>
    </row>
    <row r="254" spans="1:11" x14ac:dyDescent="0.2">
      <c r="A254" s="2">
        <v>240</v>
      </c>
      <c r="B254" s="25">
        <f t="shared" si="25"/>
        <v>457.34714866349736</v>
      </c>
      <c r="C254" s="32">
        <f t="shared" si="26"/>
        <v>4304300.290112433</v>
      </c>
      <c r="D254" s="32">
        <f t="shared" si="32"/>
        <v>13927.047201931477</v>
      </c>
      <c r="E254" s="33">
        <f t="shared" si="27"/>
        <v>1.1285569910453425E-2</v>
      </c>
      <c r="F254" s="34">
        <f t="shared" si="28"/>
        <v>0.1</v>
      </c>
      <c r="G254" s="29">
        <v>0</v>
      </c>
      <c r="H254" s="35">
        <f t="shared" si="29"/>
        <v>126.72635534837276</v>
      </c>
      <c r="I254" s="32">
        <f t="shared" si="30"/>
        <v>3873.3499839888186</v>
      </c>
      <c r="J254" s="36">
        <f t="shared" si="31"/>
        <v>3054130.2255760073</v>
      </c>
      <c r="K254" s="36">
        <v>398338.44673757826</v>
      </c>
    </row>
    <row r="255" spans="1:11" x14ac:dyDescent="0.2">
      <c r="A255" s="2">
        <v>241</v>
      </c>
      <c r="B255" s="25">
        <f t="shared" si="25"/>
        <v>456.91901829388831</v>
      </c>
      <c r="C255" s="32">
        <f t="shared" si="26"/>
        <v>4318214.2728102664</v>
      </c>
      <c r="D255" s="32">
        <f t="shared" si="32"/>
        <v>13913.982697833329</v>
      </c>
      <c r="E255" s="33">
        <f t="shared" si="27"/>
        <v>1.1238663305095506E-2</v>
      </c>
      <c r="F255" s="34">
        <f t="shared" si="28"/>
        <v>0.1</v>
      </c>
      <c r="G255" s="29">
        <v>0</v>
      </c>
      <c r="H255" s="35">
        <f t="shared" si="29"/>
        <v>125.6746904103948</v>
      </c>
      <c r="I255" s="32">
        <f t="shared" si="30"/>
        <v>3841.2061859645019</v>
      </c>
      <c r="J255" s="36">
        <f t="shared" si="31"/>
        <v>3057971.4317619717</v>
      </c>
      <c r="K255" s="36">
        <v>399172.43055552593</v>
      </c>
    </row>
    <row r="256" spans="1:11" x14ac:dyDescent="0.2">
      <c r="A256" s="2">
        <v>242</v>
      </c>
      <c r="B256" s="25">
        <f t="shared" si="25"/>
        <v>456.49305830763865</v>
      </c>
      <c r="C256" s="32">
        <f t="shared" si="26"/>
        <v>4332115.2573713213</v>
      </c>
      <c r="D256" s="32">
        <f t="shared" si="32"/>
        <v>13900.984561054967</v>
      </c>
      <c r="E256" s="33">
        <f t="shared" si="27"/>
        <v>1.119214500546613E-2</v>
      </c>
      <c r="F256" s="34">
        <f t="shared" si="28"/>
        <v>0.1</v>
      </c>
      <c r="G256" s="29">
        <v>0</v>
      </c>
      <c r="H256" s="35">
        <f t="shared" si="29"/>
        <v>124.63175293197908</v>
      </c>
      <c r="I256" s="32">
        <f t="shared" si="30"/>
        <v>3809.3291399134291</v>
      </c>
      <c r="J256" s="36">
        <f t="shared" si="31"/>
        <v>3061780.7609018851</v>
      </c>
      <c r="K256" s="36">
        <v>400002.25486182864</v>
      </c>
    </row>
    <row r="257" spans="1:11" x14ac:dyDescent="0.2">
      <c r="A257" s="2">
        <v>243</v>
      </c>
      <c r="B257" s="25">
        <f t="shared" si="25"/>
        <v>456.06924880510616</v>
      </c>
      <c r="C257" s="32">
        <f t="shared" si="26"/>
        <v>4346003.3095531156</v>
      </c>
      <c r="D257" s="32">
        <f t="shared" si="32"/>
        <v>13888.052181794308</v>
      </c>
      <c r="E257" s="33">
        <f t="shared" si="27"/>
        <v>1.1146010209680902E-2</v>
      </c>
      <c r="F257" s="34">
        <f t="shared" si="28"/>
        <v>0.1</v>
      </c>
      <c r="G257" s="29">
        <v>0</v>
      </c>
      <c r="H257" s="35">
        <f t="shared" si="29"/>
        <v>123.59747048649267</v>
      </c>
      <c r="I257" s="32">
        <f t="shared" si="30"/>
        <v>3777.7166321391178</v>
      </c>
      <c r="J257" s="36">
        <f t="shared" si="31"/>
        <v>3065558.477534024</v>
      </c>
      <c r="K257" s="36">
        <v>400827.94040213723</v>
      </c>
    </row>
    <row r="258" spans="1:11" x14ac:dyDescent="0.2">
      <c r="A258" s="2">
        <v>244</v>
      </c>
      <c r="B258" s="25">
        <f t="shared" si="25"/>
        <v>455.64757015000782</v>
      </c>
      <c r="C258" s="32">
        <f t="shared" si="26"/>
        <v>4359878.4945114683</v>
      </c>
      <c r="D258" s="32">
        <f t="shared" si="32"/>
        <v>13875.184958352707</v>
      </c>
      <c r="E258" s="33">
        <f t="shared" si="27"/>
        <v>1.1100254194705526E-2</v>
      </c>
      <c r="F258" s="34">
        <f t="shared" si="28"/>
        <v>0.1</v>
      </c>
      <c r="G258" s="29">
        <v>0</v>
      </c>
      <c r="H258" s="35">
        <f t="shared" si="29"/>
        <v>122.5717712483501</v>
      </c>
      <c r="I258" s="32">
        <f t="shared" si="30"/>
        <v>3746.3664673157177</v>
      </c>
      <c r="J258" s="36">
        <f t="shared" si="31"/>
        <v>3069304.8440013397</v>
      </c>
      <c r="K258" s="36">
        <v>401649.50781863328</v>
      </c>
    </row>
    <row r="259" spans="1:11" x14ac:dyDescent="0.2">
      <c r="A259" s="2">
        <v>245</v>
      </c>
      <c r="B259" s="25">
        <f t="shared" si="25"/>
        <v>455.22800296487247</v>
      </c>
      <c r="C259" s="32">
        <f t="shared" si="26"/>
        <v>4373740.8768085139</v>
      </c>
      <c r="D259" s="32">
        <f t="shared" si="32"/>
        <v>13862.382297045551</v>
      </c>
      <c r="E259" s="33">
        <f t="shared" si="27"/>
        <v>1.1054872314745915E-2</v>
      </c>
      <c r="F259" s="34">
        <f t="shared" si="28"/>
        <v>0.1</v>
      </c>
      <c r="G259" s="29">
        <v>0</v>
      </c>
      <c r="H259" s="35">
        <f t="shared" si="29"/>
        <v>121.55458398802541</v>
      </c>
      <c r="I259" s="32">
        <f t="shared" si="30"/>
        <v>3715.2764683359287</v>
      </c>
      <c r="J259" s="36">
        <f t="shared" si="31"/>
        <v>3073020.1204696759</v>
      </c>
      <c r="K259" s="36">
        <v>402466.9776505449</v>
      </c>
    </row>
    <row r="260" spans="1:11" x14ac:dyDescent="0.2">
      <c r="A260" s="2">
        <v>246</v>
      </c>
      <c r="B260" s="25">
        <f t="shared" si="25"/>
        <v>454.81052812658987</v>
      </c>
      <c r="C260" s="32">
        <f t="shared" si="26"/>
        <v>4387590.5204204684</v>
      </c>
      <c r="D260" s="32">
        <f t="shared" si="32"/>
        <v>13849.643611954525</v>
      </c>
      <c r="E260" s="33">
        <f t="shared" si="27"/>
        <v>1.1009859999678427E-2</v>
      </c>
      <c r="F260" s="34">
        <f t="shared" si="28"/>
        <v>0.1</v>
      </c>
      <c r="G260" s="29">
        <v>0</v>
      </c>
      <c r="H260" s="35">
        <f t="shared" si="29"/>
        <v>120.54583806710562</v>
      </c>
      <c r="I260" s="32">
        <f t="shared" si="30"/>
        <v>3684.4444761595441</v>
      </c>
      <c r="J260" s="36">
        <f t="shared" si="31"/>
        <v>3076704.5649458356</v>
      </c>
      <c r="K260" s="36">
        <v>403280.37033466052</v>
      </c>
    </row>
    <row r="261" spans="1:11" x14ac:dyDescent="0.2">
      <c r="A261" s="2">
        <v>247</v>
      </c>
      <c r="B261" s="25">
        <f t="shared" si="25"/>
        <v>454.39512676205464</v>
      </c>
      <c r="C261" s="32">
        <f t="shared" si="26"/>
        <v>4401427.4887452722</v>
      </c>
      <c r="D261" s="32">
        <f t="shared" si="32"/>
        <v>13836.968324803747</v>
      </c>
      <c r="E261" s="33">
        <f t="shared" si="27"/>
        <v>1.0965212753502838E-2</v>
      </c>
      <c r="F261" s="34">
        <f t="shared" si="28"/>
        <v>0.1</v>
      </c>
      <c r="G261" s="29">
        <v>0</v>
      </c>
      <c r="H261" s="35">
        <f t="shared" si="29"/>
        <v>119.54546343338527</v>
      </c>
      <c r="I261" s="32">
        <f t="shared" si="30"/>
        <v>3653.8683496635972</v>
      </c>
      <c r="J261" s="36">
        <f t="shared" si="31"/>
        <v>3080358.4332954991</v>
      </c>
      <c r="K261" s="36">
        <v>404089.70620583958</v>
      </c>
    </row>
    <row r="262" spans="1:11" x14ac:dyDescent="0.2">
      <c r="A262" s="2">
        <v>248</v>
      </c>
      <c r="B262" s="25">
        <f t="shared" si="25"/>
        <v>453.98178024390199</v>
      </c>
      <c r="C262" s="32">
        <f t="shared" si="26"/>
        <v>4415251.8446101649</v>
      </c>
      <c r="D262" s="32">
        <f t="shared" si="32"/>
        <v>13824.355864892714</v>
      </c>
      <c r="E262" s="33">
        <f t="shared" si="27"/>
        <v>1.0920926152847409E-2</v>
      </c>
      <c r="F262" s="34">
        <f t="shared" si="28"/>
        <v>0.1</v>
      </c>
      <c r="G262" s="29">
        <v>0</v>
      </c>
      <c r="H262" s="35">
        <f t="shared" si="29"/>
        <v>118.55339061600165</v>
      </c>
      <c r="I262" s="32">
        <f t="shared" si="30"/>
        <v>3623.5459654936549</v>
      </c>
      <c r="J262" s="36">
        <f t="shared" si="31"/>
        <v>3083981.9792609927</v>
      </c>
      <c r="K262" s="36">
        <v>404895.00549752102</v>
      </c>
    </row>
    <row r="263" spans="1:11" x14ac:dyDescent="0.2">
      <c r="A263" s="2">
        <v>249</v>
      </c>
      <c r="B263" s="25">
        <f t="shared" si="25"/>
        <v>453.57047018633193</v>
      </c>
      <c r="C263" s="32">
        <f t="shared" si="26"/>
        <v>4429063.650279115</v>
      </c>
      <c r="D263" s="32">
        <f t="shared" si="32"/>
        <v>13811.805668950081</v>
      </c>
      <c r="E263" s="33">
        <f t="shared" si="27"/>
        <v>1.0876995845538043E-2</v>
      </c>
      <c r="F263" s="34">
        <f t="shared" si="28"/>
        <v>0.1</v>
      </c>
      <c r="G263" s="29">
        <v>0</v>
      </c>
      <c r="H263" s="35">
        <f t="shared" si="29"/>
        <v>117.56955072061042</v>
      </c>
      <c r="I263" s="32">
        <f t="shared" si="30"/>
        <v>3593.4752179164584</v>
      </c>
      <c r="J263" s="36">
        <f t="shared" si="31"/>
        <v>3087575.4544789093</v>
      </c>
      <c r="K263" s="36">
        <v>405696.28834222909</v>
      </c>
    </row>
    <row r="264" spans="1:11" x14ac:dyDescent="0.2">
      <c r="A264" s="2">
        <v>250</v>
      </c>
      <c r="B264" s="25">
        <f t="shared" si="25"/>
        <v>453.16117844102263</v>
      </c>
      <c r="C264" s="32">
        <f t="shared" si="26"/>
        <v>4442862.9674601387</v>
      </c>
      <c r="D264" s="32">
        <f t="shared" si="32"/>
        <v>13799.317181023769</v>
      </c>
      <c r="E264" s="33">
        <f t="shared" si="27"/>
        <v>1.0833417549123533E-2</v>
      </c>
      <c r="F264" s="34">
        <f t="shared" si="28"/>
        <v>0.1</v>
      </c>
      <c r="G264" s="29">
        <v>0</v>
      </c>
      <c r="H264" s="35">
        <f t="shared" si="29"/>
        <v>116.59387542460125</v>
      </c>
      <c r="I264" s="32">
        <f t="shared" si="30"/>
        <v>3563.6540186734996</v>
      </c>
      <c r="J264" s="36">
        <f t="shared" si="31"/>
        <v>3091139.1084975828</v>
      </c>
      <c r="K264" s="36">
        <v>406493.57477207662</v>
      </c>
    </row>
    <row r="265" spans="1:11" x14ac:dyDescent="0.2">
      <c r="A265" s="2">
        <v>251</v>
      </c>
      <c r="B265" s="25">
        <f t="shared" si="25"/>
        <v>452.75388709312762</v>
      </c>
      <c r="C265" s="32">
        <f t="shared" si="26"/>
        <v>4456649.8573123477</v>
      </c>
      <c r="D265" s="32">
        <f t="shared" si="32"/>
        <v>13786.889852209017</v>
      </c>
      <c r="E265" s="33">
        <f t="shared" si="27"/>
        <v>1.0790187049522205E-2</v>
      </c>
      <c r="F265" s="34">
        <f t="shared" si="28"/>
        <v>0.1</v>
      </c>
      <c r="G265" s="29">
        <v>0</v>
      </c>
      <c r="H265" s="35">
        <f t="shared" si="29"/>
        <v>115.62629697235313</v>
      </c>
      <c r="I265" s="32">
        <f t="shared" si="30"/>
        <v>3534.0802968362564</v>
      </c>
      <c r="J265" s="36">
        <f t="shared" si="31"/>
        <v>3094673.1887944192</v>
      </c>
      <c r="K265" s="36">
        <v>407286.88471926592</v>
      </c>
    </row>
    <row r="266" spans="1:11" x14ac:dyDescent="0.2">
      <c r="A266" s="2">
        <v>252</v>
      </c>
      <c r="B266" s="25">
        <f t="shared" si="25"/>
        <v>452.34857845735655</v>
      </c>
      <c r="C266" s="32">
        <f t="shared" si="26"/>
        <v>4470424.3804531181</v>
      </c>
      <c r="D266" s="32">
        <f t="shared" si="32"/>
        <v>13774.523140770383</v>
      </c>
      <c r="E266" s="33">
        <f t="shared" si="27"/>
        <v>1.0747300199648667E-2</v>
      </c>
      <c r="F266" s="34">
        <f t="shared" si="28"/>
        <v>0.1</v>
      </c>
      <c r="G266" s="29">
        <v>0</v>
      </c>
      <c r="H266" s="35">
        <f t="shared" si="29"/>
        <v>114.66674817052915</v>
      </c>
      <c r="I266" s="32">
        <f t="shared" si="30"/>
        <v>3504.7519986621046</v>
      </c>
      <c r="J266" s="36">
        <f t="shared" si="31"/>
        <v>3098177.9407930812</v>
      </c>
      <c r="K266" s="36">
        <v>408076.23801658693</v>
      </c>
    </row>
    <row r="267" spans="1:11" x14ac:dyDescent="0.2">
      <c r="A267" s="2">
        <v>253</v>
      </c>
      <c r="B267" s="25">
        <f t="shared" si="25"/>
        <v>451.94523507413743</v>
      </c>
      <c r="C267" s="32">
        <f t="shared" si="26"/>
        <v>4484186.5969649851</v>
      </c>
      <c r="D267" s="32">
        <f t="shared" si="32"/>
        <v>13762.216511867009</v>
      </c>
      <c r="E267" s="33">
        <f t="shared" si="27"/>
        <v>1.0704752918077938E-2</v>
      </c>
      <c r="F267" s="34">
        <f t="shared" si="28"/>
        <v>0.1</v>
      </c>
      <c r="G267" s="29">
        <v>0</v>
      </c>
      <c r="H267" s="35">
        <f t="shared" si="29"/>
        <v>113.71516238341022</v>
      </c>
      <c r="I267" s="32">
        <f t="shared" si="30"/>
        <v>3475.6670874518909</v>
      </c>
      <c r="J267" s="36">
        <f t="shared" si="31"/>
        <v>3101653.6078805332</v>
      </c>
      <c r="K267" s="36">
        <v>408861.65439791325</v>
      </c>
    </row>
    <row r="268" spans="1:11" x14ac:dyDescent="0.2">
      <c r="A268" s="2">
        <v>254</v>
      </c>
      <c r="B268" s="25">
        <f t="shared" si="25"/>
        <v>451.54383970585678</v>
      </c>
      <c r="C268" s="32">
        <f t="shared" si="26"/>
        <v>4497936.5664024055</v>
      </c>
      <c r="D268" s="32">
        <f t="shared" si="32"/>
        <v>13749.969437420368</v>
      </c>
      <c r="E268" s="33">
        <f t="shared" si="27"/>
        <v>1.0662541187777678E-2</v>
      </c>
      <c r="F268" s="34">
        <f t="shared" si="28"/>
        <v>0.1</v>
      </c>
      <c r="G268" s="29">
        <v>0</v>
      </c>
      <c r="H268" s="35">
        <f t="shared" si="29"/>
        <v>112.77147352826759</v>
      </c>
      <c r="I268" s="32">
        <f t="shared" si="30"/>
        <v>3446.8235434084377</v>
      </c>
      <c r="J268" s="36">
        <f t="shared" si="31"/>
        <v>3105100.4314239416</v>
      </c>
      <c r="K268" s="36">
        <v>409643.15349869529</v>
      </c>
    </row>
    <row r="269" spans="1:11" x14ac:dyDescent="0.2">
      <c r="A269" s="2">
        <v>255</v>
      </c>
      <c r="B269" s="25">
        <f t="shared" si="25"/>
        <v>451.14437533317772</v>
      </c>
      <c r="C269" s="32">
        <f t="shared" si="26"/>
        <v>4511674.3477985626</v>
      </c>
      <c r="D269" s="32">
        <f t="shared" si="32"/>
        <v>13737.781396157108</v>
      </c>
      <c r="E269" s="33">
        <f t="shared" si="27"/>
        <v>1.0620661054827132E-2</v>
      </c>
      <c r="F269" s="34">
        <f t="shared" si="28"/>
        <v>0.1</v>
      </c>
      <c r="G269" s="29">
        <v>0</v>
      </c>
      <c r="H269" s="35">
        <f t="shared" si="29"/>
        <v>111.83561607077375</v>
      </c>
      <c r="I269" s="32">
        <f t="shared" si="30"/>
        <v>3418.2193634962459</v>
      </c>
      <c r="J269" s="36">
        <f t="shared" si="31"/>
        <v>3108518.6507874378</v>
      </c>
      <c r="K269" s="36">
        <v>410420.7548564513</v>
      </c>
    </row>
    <row r="270" spans="1:11" x14ac:dyDescent="0.2">
      <c r="A270" s="2">
        <v>256</v>
      </c>
      <c r="B270" s="25">
        <f t="shared" si="25"/>
        <v>450.74682515143354</v>
      </c>
      <c r="C270" s="32">
        <f t="shared" si="26"/>
        <v>4525399.9996718159</v>
      </c>
      <c r="D270" s="32">
        <f t="shared" si="32"/>
        <v>13725.651873253286</v>
      </c>
      <c r="E270" s="33">
        <f t="shared" si="27"/>
        <v>1.0579108627170829E-2</v>
      </c>
      <c r="F270" s="34">
        <f t="shared" si="28"/>
        <v>0.1</v>
      </c>
      <c r="G270" s="29">
        <v>0</v>
      </c>
      <c r="H270" s="35">
        <f t="shared" si="29"/>
        <v>110.90752502045139</v>
      </c>
      <c r="I270" s="32">
        <f t="shared" si="30"/>
        <v>3389.852561302439</v>
      </c>
      <c r="J270" s="36">
        <f t="shared" si="31"/>
        <v>3111908.5033487403</v>
      </c>
      <c r="K270" s="36">
        <v>411194.47791125567</v>
      </c>
    </row>
    <row r="271" spans="1:11" x14ac:dyDescent="0.2">
      <c r="A271" s="2">
        <v>257</v>
      </c>
      <c r="B271" s="25">
        <f t="shared" si="25"/>
        <v>450.35117256709424</v>
      </c>
      <c r="C271" s="32">
        <f t="shared" si="26"/>
        <v>4539113.5800322937</v>
      </c>
      <c r="D271" s="32">
        <f t="shared" si="32"/>
        <v>13713.58036047779</v>
      </c>
      <c r="E271" s="33">
        <f t="shared" si="27"/>
        <v>1.053788007342967E-2</v>
      </c>
      <c r="F271" s="34">
        <f t="shared" si="28"/>
        <v>0.1</v>
      </c>
      <c r="G271" s="29">
        <v>0</v>
      </c>
      <c r="H271" s="35">
        <f t="shared" si="29"/>
        <v>109.98713592616012</v>
      </c>
      <c r="I271" s="32">
        <f t="shared" si="30"/>
        <v>3361.7211668988507</v>
      </c>
      <c r="J271" s="36">
        <f t="shared" si="31"/>
        <v>3115270.2245156392</v>
      </c>
      <c r="K271" s="36">
        <v>411964.34200622514</v>
      </c>
    </row>
    <row r="272" spans="1:11" x14ac:dyDescent="0.2">
      <c r="A272" s="2">
        <v>258</v>
      </c>
      <c r="B272" s="25">
        <f t="shared" ref="B272:B335" si="33">$C$4*(1+($C$6*($C$5/12)*A272))^(-1/$C$6)</f>
        <v>449.95740119430445</v>
      </c>
      <c r="C272" s="32">
        <f t="shared" ref="C272:C335" si="34">(($C$4^$C$6)/((1-$C$6)*($C$5/12)))*(($C$4^(1-$C$6))-(B272^(1-$C$6)))*30.4375</f>
        <v>4552815.1463882318</v>
      </c>
      <c r="D272" s="32">
        <f t="shared" si="32"/>
        <v>13701.566355938092</v>
      </c>
      <c r="E272" s="33">
        <f t="shared" ref="E272:E335" si="35">-LN(B272/B271)*12</f>
        <v>1.0496971621725415E-2</v>
      </c>
      <c r="F272" s="34">
        <f t="shared" ref="F272:F335" si="36">IF(E272&gt;0.1,E272,0.1)</f>
        <v>0.1</v>
      </c>
      <c r="G272" s="29">
        <v>0</v>
      </c>
      <c r="H272" s="35">
        <f t="shared" ref="H272:H335" si="37">H271*EXP(-F272/12)</f>
        <v>109.07438487162075</v>
      </c>
      <c r="I272" s="32">
        <f t="shared" ref="I272:I335" si="38">IF(G272=0,((H271-H272)/(F272/12)*30.4375),D272)</f>
        <v>3333.8232267050507</v>
      </c>
      <c r="J272" s="36">
        <f t="shared" ref="J272:J335" si="39">I272+J271</f>
        <v>3118604.0477423444</v>
      </c>
      <c r="K272" s="36">
        <v>412730.36638800212</v>
      </c>
    </row>
    <row r="273" spans="1:11" x14ac:dyDescent="0.2">
      <c r="A273" s="2">
        <v>259</v>
      </c>
      <c r="B273" s="25">
        <f t="shared" si="33"/>
        <v>449.56549485149185</v>
      </c>
      <c r="C273" s="32">
        <f t="shared" si="34"/>
        <v>4566504.7557522198</v>
      </c>
      <c r="D273" s="32">
        <f t="shared" ref="D273:D336" si="40">C273-C272</f>
        <v>13689.609363988042</v>
      </c>
      <c r="E273" s="33">
        <f t="shared" si="35"/>
        <v>1.0456379558519899E-2</v>
      </c>
      <c r="F273" s="34">
        <f t="shared" si="36"/>
        <v>0.1</v>
      </c>
      <c r="G273" s="29">
        <v>0</v>
      </c>
      <c r="H273" s="35">
        <f t="shared" si="37"/>
        <v>108.16920847097656</v>
      </c>
      <c r="I273" s="32">
        <f t="shared" si="38"/>
        <v>3306.1568033529193</v>
      </c>
      <c r="J273" s="36">
        <f t="shared" si="39"/>
        <v>3121910.2045456972</v>
      </c>
      <c r="K273" s="36">
        <v>413492.5702072361</v>
      </c>
    </row>
    <row r="274" spans="1:11" x14ac:dyDescent="0.2">
      <c r="A274" s="2">
        <v>260</v>
      </c>
      <c r="B274" s="25">
        <f t="shared" si="33"/>
        <v>449.17543755804337</v>
      </c>
      <c r="C274" s="32">
        <f t="shared" si="34"/>
        <v>4580182.4646473965</v>
      </c>
      <c r="D274" s="32">
        <f t="shared" si="40"/>
        <v>13677.708895176649</v>
      </c>
      <c r="E274" s="33">
        <f t="shared" si="35"/>
        <v>1.0416100227496988E-2</v>
      </c>
      <c r="F274" s="34">
        <f t="shared" si="36"/>
        <v>0.1</v>
      </c>
      <c r="G274" s="29">
        <v>0</v>
      </c>
      <c r="H274" s="35">
        <f t="shared" si="37"/>
        <v>107.2715438643915</v>
      </c>
      <c r="I274" s="32">
        <f t="shared" si="38"/>
        <v>3278.7199755519064</v>
      </c>
      <c r="J274" s="36">
        <f t="shared" si="39"/>
        <v>3125188.9245212493</v>
      </c>
      <c r="K274" s="36">
        <v>414250.97251906223</v>
      </c>
    </row>
    <row r="275" spans="1:11" x14ac:dyDescent="0.2">
      <c r="A275" s="2">
        <v>261</v>
      </c>
      <c r="B275" s="25">
        <f t="shared" si="33"/>
        <v>448.78721353104868</v>
      </c>
      <c r="C275" s="32">
        <f t="shared" si="34"/>
        <v>4593848.3291135151</v>
      </c>
      <c r="D275" s="32">
        <f t="shared" si="40"/>
        <v>13665.864466118626</v>
      </c>
      <c r="E275" s="33">
        <f t="shared" si="35"/>
        <v>1.0376130028455232E-2</v>
      </c>
      <c r="F275" s="34">
        <f t="shared" si="36"/>
        <v>0.1</v>
      </c>
      <c r="G275" s="29">
        <v>0</v>
      </c>
      <c r="H275" s="35">
        <f t="shared" si="37"/>
        <v>106.38132871368494</v>
      </c>
      <c r="I275" s="32">
        <f t="shared" si="38"/>
        <v>3251.510837955735</v>
      </c>
      <c r="J275" s="36">
        <f t="shared" si="39"/>
        <v>3128440.4353592051</v>
      </c>
      <c r="K275" s="36">
        <v>415005.59228357777</v>
      </c>
    </row>
    <row r="276" spans="1:11" x14ac:dyDescent="0.2">
      <c r="A276" s="2">
        <v>262</v>
      </c>
      <c r="B276" s="25">
        <f t="shared" si="33"/>
        <v>448.40080718210788</v>
      </c>
      <c r="C276" s="32">
        <f t="shared" si="34"/>
        <v>4607502.4047128977</v>
      </c>
      <c r="D276" s="32">
        <f t="shared" si="40"/>
        <v>13654.075599382631</v>
      </c>
      <c r="E276" s="33">
        <f t="shared" si="35"/>
        <v>1.0336465416251269E-2</v>
      </c>
      <c r="F276" s="34">
        <f t="shared" si="36"/>
        <v>0.1</v>
      </c>
      <c r="G276" s="29">
        <v>0</v>
      </c>
      <c r="H276" s="35">
        <f t="shared" si="37"/>
        <v>105.49850119800253</v>
      </c>
      <c r="I276" s="32">
        <f t="shared" si="38"/>
        <v>3224.5275010299943</v>
      </c>
      <c r="J276" s="36">
        <f t="shared" si="39"/>
        <v>3131664.962860235</v>
      </c>
      <c r="K276" s="36">
        <v>415756.44836631621</v>
      </c>
    </row>
    <row r="277" spans="1:11" x14ac:dyDescent="0.2">
      <c r="A277" s="2">
        <v>263</v>
      </c>
      <c r="B277" s="25">
        <f t="shared" si="33"/>
        <v>448.01620311420288</v>
      </c>
      <c r="C277" s="32">
        <f t="shared" si="34"/>
        <v>4621144.7465363117</v>
      </c>
      <c r="D277" s="32">
        <f t="shared" si="40"/>
        <v>13642.341823413968</v>
      </c>
      <c r="E277" s="33">
        <f t="shared" si="35"/>
        <v>1.0297102899747276E-2</v>
      </c>
      <c r="F277" s="34">
        <f t="shared" si="36"/>
        <v>0.1</v>
      </c>
      <c r="G277" s="29">
        <v>0</v>
      </c>
      <c r="H277" s="35">
        <f t="shared" si="37"/>
        <v>104.62300000952311</v>
      </c>
      <c r="I277" s="32">
        <f t="shared" si="38"/>
        <v>3197.7680909210762</v>
      </c>
      <c r="J277" s="36">
        <f t="shared" si="39"/>
        <v>3134862.730951156</v>
      </c>
      <c r="K277" s="36">
        <v>416503.55953871866</v>
      </c>
    </row>
    <row r="278" spans="1:11" x14ac:dyDescent="0.2">
      <c r="A278" s="2">
        <v>264</v>
      </c>
      <c r="B278" s="25">
        <f t="shared" si="33"/>
        <v>447.63338611863139</v>
      </c>
      <c r="C278" s="32">
        <f t="shared" si="34"/>
        <v>4634775.4092087466</v>
      </c>
      <c r="D278" s="32">
        <f t="shared" si="40"/>
        <v>13630.662672434933</v>
      </c>
      <c r="E278" s="33">
        <f t="shared" si="35"/>
        <v>1.0258039040769122E-2</v>
      </c>
      <c r="F278" s="34">
        <f t="shared" si="36"/>
        <v>0.1</v>
      </c>
      <c r="G278" s="29">
        <v>0</v>
      </c>
      <c r="H278" s="35">
        <f t="shared" si="37"/>
        <v>103.7547643492012</v>
      </c>
      <c r="I278" s="32">
        <f t="shared" si="38"/>
        <v>3171.2307493257936</v>
      </c>
      <c r="J278" s="36">
        <f t="shared" si="39"/>
        <v>3138033.9617004818</v>
      </c>
      <c r="K278" s="36">
        <v>417246.94447860343</v>
      </c>
    </row>
    <row r="279" spans="1:11" x14ac:dyDescent="0.2">
      <c r="A279" s="2">
        <v>265</v>
      </c>
      <c r="B279" s="25">
        <f t="shared" si="33"/>
        <v>447.25234117200063</v>
      </c>
      <c r="C279" s="32">
        <f t="shared" si="34"/>
        <v>4648394.4468951263</v>
      </c>
      <c r="D279" s="32">
        <f t="shared" si="40"/>
        <v>13619.037686379626</v>
      </c>
      <c r="E279" s="33">
        <f t="shared" si="35"/>
        <v>1.0219270453132603E-2</v>
      </c>
      <c r="F279" s="34">
        <f t="shared" si="36"/>
        <v>0.1</v>
      </c>
      <c r="G279" s="29">
        <v>0</v>
      </c>
      <c r="H279" s="35">
        <f t="shared" si="37"/>
        <v>102.8937339225448</v>
      </c>
      <c r="I279" s="32">
        <f t="shared" si="38"/>
        <v>3144.9136333624961</v>
      </c>
      <c r="J279" s="36">
        <f t="shared" si="39"/>
        <v>3141178.8753338442</v>
      </c>
      <c r="K279" s="36">
        <v>417986.62177063263</v>
      </c>
    </row>
    <row r="280" spans="1:11" x14ac:dyDescent="0.2">
      <c r="A280" s="2">
        <v>266</v>
      </c>
      <c r="B280" s="25">
        <f t="shared" si="33"/>
        <v>446.87305343328092</v>
      </c>
      <c r="C280" s="32">
        <f t="shared" si="34"/>
        <v>4662001.9133058675</v>
      </c>
      <c r="D280" s="32">
        <f t="shared" si="40"/>
        <v>13607.46641074121</v>
      </c>
      <c r="E280" s="33">
        <f t="shared" si="35"/>
        <v>1.018079380163504E-2</v>
      </c>
      <c r="F280" s="34">
        <f t="shared" si="36"/>
        <v>0.1</v>
      </c>
      <c r="G280" s="29">
        <v>0</v>
      </c>
      <c r="H280" s="35">
        <f t="shared" si="37"/>
        <v>102.03984893542824</v>
      </c>
      <c r="I280" s="32">
        <f t="shared" si="38"/>
        <v>3118.8149154432285</v>
      </c>
      <c r="J280" s="36">
        <f t="shared" si="39"/>
        <v>3144297.6902492875</v>
      </c>
      <c r="K280" s="36">
        <v>418722.60990677716</v>
      </c>
    </row>
    <row r="281" spans="1:11" x14ac:dyDescent="0.2">
      <c r="A281" s="2">
        <v>267</v>
      </c>
      <c r="B281" s="25">
        <f t="shared" si="33"/>
        <v>446.49550824091591</v>
      </c>
      <c r="C281" s="32">
        <f t="shared" si="34"/>
        <v>4675597.8617024086</v>
      </c>
      <c r="D281" s="32">
        <f t="shared" si="40"/>
        <v>13595.948396541178</v>
      </c>
      <c r="E281" s="33">
        <f t="shared" si="35"/>
        <v>1.0142605801137586E-2</v>
      </c>
      <c r="F281" s="34">
        <f t="shared" si="36"/>
        <v>0.1</v>
      </c>
      <c r="G281" s="29">
        <v>0</v>
      </c>
      <c r="H281" s="35">
        <f t="shared" si="37"/>
        <v>101.19305008993982</v>
      </c>
      <c r="I281" s="32">
        <f t="shared" si="38"/>
        <v>3092.9327831464616</v>
      </c>
      <c r="J281" s="36">
        <f t="shared" si="39"/>
        <v>3147390.6230324339</v>
      </c>
      <c r="K281" s="36">
        <v>419454.92728677869</v>
      </c>
    </row>
    <row r="282" spans="1:11" x14ac:dyDescent="0.2">
      <c r="A282" s="2">
        <v>268</v>
      </c>
      <c r="B282" s="25">
        <f t="shared" si="33"/>
        <v>446.11969110999081</v>
      </c>
      <c r="C282" s="32">
        <f t="shared" si="34"/>
        <v>4689182.3449026002</v>
      </c>
      <c r="D282" s="32">
        <f t="shared" si="40"/>
        <v>13584.48320019152</v>
      </c>
      <c r="E282" s="33">
        <f t="shared" si="35"/>
        <v>1.010470321558227E-2</v>
      </c>
      <c r="F282" s="34">
        <f t="shared" si="36"/>
        <v>0.1</v>
      </c>
      <c r="G282" s="29">
        <v>0</v>
      </c>
      <c r="H282" s="35">
        <f t="shared" si="37"/>
        <v>100.35327858026383</v>
      </c>
      <c r="I282" s="32">
        <f t="shared" si="38"/>
        <v>3067.2654390915313</v>
      </c>
      <c r="J282" s="36">
        <f t="shared" si="39"/>
        <v>3150457.8884715256</v>
      </c>
      <c r="K282" s="36">
        <v>420183.59221860993</v>
      </c>
    </row>
    <row r="283" spans="1:11" x14ac:dyDescent="0.2">
      <c r="A283" s="2">
        <v>269</v>
      </c>
      <c r="B283" s="25">
        <f t="shared" si="33"/>
        <v>445.7455877294538</v>
      </c>
      <c r="C283" s="32">
        <f t="shared" si="34"/>
        <v>4702755.4152860874</v>
      </c>
      <c r="D283" s="32">
        <f t="shared" si="40"/>
        <v>13573.070383487269</v>
      </c>
      <c r="E283" s="33">
        <f t="shared" si="35"/>
        <v>1.0067082857126406E-2</v>
      </c>
      <c r="F283" s="34">
        <f t="shared" si="36"/>
        <v>0.1</v>
      </c>
      <c r="G283" s="29">
        <v>0</v>
      </c>
      <c r="H283" s="35">
        <f t="shared" si="37"/>
        <v>99.520476088596865</v>
      </c>
      <c r="I283" s="32">
        <f t="shared" si="38"/>
        <v>3041.8111008135993</v>
      </c>
      <c r="J283" s="36">
        <f t="shared" si="39"/>
        <v>3153499.6995723392</v>
      </c>
      <c r="K283" s="36">
        <v>420908.62291893212</v>
      </c>
    </row>
    <row r="284" spans="1:11" x14ac:dyDescent="0.2">
      <c r="A284" s="2">
        <v>270</v>
      </c>
      <c r="B284" s="25">
        <f t="shared" si="33"/>
        <v>445.37318395939297</v>
      </c>
      <c r="C284" s="32">
        <f t="shared" si="34"/>
        <v>4716317.1247995375</v>
      </c>
      <c r="D284" s="32">
        <f t="shared" si="40"/>
        <v>13561.709513450041</v>
      </c>
      <c r="E284" s="33">
        <f t="shared" si="35"/>
        <v>1.0029741585209031E-2</v>
      </c>
      <c r="F284" s="34">
        <f t="shared" si="36"/>
        <v>0.1</v>
      </c>
      <c r="G284" s="29">
        <v>0</v>
      </c>
      <c r="H284" s="35">
        <f t="shared" si="37"/>
        <v>98.694584781097859</v>
      </c>
      <c r="I284" s="32">
        <f t="shared" si="38"/>
        <v>3016.5680006401203</v>
      </c>
      <c r="J284" s="36">
        <f t="shared" si="39"/>
        <v>3156516.2675729794</v>
      </c>
      <c r="K284" s="36">
        <v>421630.03751355049</v>
      </c>
    </row>
    <row r="285" spans="1:11" x14ac:dyDescent="0.2">
      <c r="A285" s="2">
        <v>271</v>
      </c>
      <c r="B285" s="25">
        <f t="shared" si="33"/>
        <v>445.00246582836519</v>
      </c>
      <c r="C285" s="32">
        <f t="shared" si="34"/>
        <v>4729867.5249617668</v>
      </c>
      <c r="D285" s="32">
        <f t="shared" si="40"/>
        <v>13550.400162229314</v>
      </c>
      <c r="E285" s="33">
        <f t="shared" si="35"/>
        <v>9.9926763056920852E-3</v>
      </c>
      <c r="F285" s="34">
        <f t="shared" si="36"/>
        <v>0.1</v>
      </c>
      <c r="G285" s="29">
        <v>0</v>
      </c>
      <c r="H285" s="35">
        <f t="shared" si="37"/>
        <v>97.875547303871883</v>
      </c>
      <c r="I285" s="32">
        <f t="shared" si="38"/>
        <v>2991.5343855678771</v>
      </c>
      <c r="J285" s="36">
        <f t="shared" si="39"/>
        <v>3159507.8019585474</v>
      </c>
      <c r="K285" s="36">
        <v>422347.85403786751</v>
      </c>
    </row>
    <row r="286" spans="1:11" x14ac:dyDescent="0.2">
      <c r="A286" s="2">
        <v>272</v>
      </c>
      <c r="B286" s="25">
        <f t="shared" si="33"/>
        <v>444.63341953077514</v>
      </c>
      <c r="C286" s="32">
        <f t="shared" si="34"/>
        <v>4743406.6668689307</v>
      </c>
      <c r="D286" s="32">
        <f t="shared" si="40"/>
        <v>13539.141907163896</v>
      </c>
      <c r="E286" s="33">
        <f t="shared" si="35"/>
        <v>9.9558839700322702E-3</v>
      </c>
      <c r="F286" s="34">
        <f t="shared" si="36"/>
        <v>0.1</v>
      </c>
      <c r="G286" s="29">
        <v>0</v>
      </c>
      <c r="H286" s="35">
        <f t="shared" si="37"/>
        <v>97.063306778987197</v>
      </c>
      <c r="I286" s="32">
        <f t="shared" si="38"/>
        <v>2966.7085171413155</v>
      </c>
      <c r="J286" s="36">
        <f t="shared" si="39"/>
        <v>3162474.5104756886</v>
      </c>
      <c r="K286" s="36">
        <v>423062.09043733362</v>
      </c>
    </row>
    <row r="287" spans="1:11" x14ac:dyDescent="0.2">
      <c r="A287" s="2">
        <v>273</v>
      </c>
      <c r="B287" s="25">
        <f t="shared" si="33"/>
        <v>444.26603142430707</v>
      </c>
      <c r="C287" s="32">
        <f t="shared" si="34"/>
        <v>4756934.6011993978</v>
      </c>
      <c r="D287" s="32">
        <f t="shared" si="40"/>
        <v>13527.934330467135</v>
      </c>
      <c r="E287" s="33">
        <f t="shared" si="35"/>
        <v>9.9193615743889702E-3</v>
      </c>
      <c r="F287" s="34">
        <f t="shared" si="36"/>
        <v>0.1</v>
      </c>
      <c r="G287" s="29">
        <v>0</v>
      </c>
      <c r="H287" s="35">
        <f t="shared" si="37"/>
        <v>96.257806800525373</v>
      </c>
      <c r="I287" s="32">
        <f t="shared" si="38"/>
        <v>2942.0886713318146</v>
      </c>
      <c r="J287" s="36">
        <f t="shared" si="39"/>
        <v>3165416.5991470204</v>
      </c>
      <c r="K287" s="36">
        <v>423772.76456789608</v>
      </c>
    </row>
    <row r="288" spans="1:11" x14ac:dyDescent="0.2">
      <c r="A288" s="2">
        <v>274</v>
      </c>
      <c r="B288" s="25">
        <f t="shared" si="33"/>
        <v>443.90028802740346</v>
      </c>
      <c r="C288" s="32">
        <f t="shared" si="34"/>
        <v>4770451.3782187663</v>
      </c>
      <c r="D288" s="32">
        <f t="shared" si="40"/>
        <v>13516.777019368485</v>
      </c>
      <c r="E288" s="33">
        <f t="shared" si="35"/>
        <v>9.8831061588508587E-3</v>
      </c>
      <c r="F288" s="34">
        <f t="shared" si="36"/>
        <v>0.1</v>
      </c>
      <c r="G288" s="29">
        <v>0</v>
      </c>
      <c r="H288" s="35">
        <f t="shared" si="37"/>
        <v>95.458991430664199</v>
      </c>
      <c r="I288" s="32">
        <f t="shared" si="38"/>
        <v>2917.6731384179379</v>
      </c>
      <c r="J288" s="36">
        <f t="shared" si="39"/>
        <v>3168334.2722854381</v>
      </c>
      <c r="K288" s="36">
        <v>424479.89419644512</v>
      </c>
    </row>
    <row r="289" spans="1:11" x14ac:dyDescent="0.2">
      <c r="A289" s="2">
        <v>275</v>
      </c>
      <c r="B289" s="25">
        <f t="shared" si="33"/>
        <v>443.53617601679213</v>
      </c>
      <c r="C289" s="32">
        <f t="shared" si="34"/>
        <v>4783957.0477847634</v>
      </c>
      <c r="D289" s="32">
        <f t="shared" si="40"/>
        <v>13505.669565997086</v>
      </c>
      <c r="E289" s="33">
        <f t="shared" si="35"/>
        <v>9.8471148066358836E-3</v>
      </c>
      <c r="F289" s="34">
        <f t="shared" si="36"/>
        <v>0.1</v>
      </c>
      <c r="G289" s="29">
        <v>0</v>
      </c>
      <c r="H289" s="35">
        <f t="shared" si="37"/>
        <v>94.666805195793074</v>
      </c>
      <c r="I289" s="32">
        <f t="shared" si="38"/>
        <v>2893.4602228667818</v>
      </c>
      <c r="J289" s="36">
        <f t="shared" si="39"/>
        <v>3171227.732508305</v>
      </c>
      <c r="K289" s="36">
        <v>425183.49700125831</v>
      </c>
    </row>
    <row r="290" spans="1:11" x14ac:dyDescent="0.2">
      <c r="A290" s="2">
        <v>276</v>
      </c>
      <c r="B290" s="25">
        <f t="shared" si="33"/>
        <v>443.17368222506144</v>
      </c>
      <c r="C290" s="32">
        <f t="shared" si="34"/>
        <v>4797451.6593519235</v>
      </c>
      <c r="D290" s="32">
        <f t="shared" si="40"/>
        <v>13494.611567160115</v>
      </c>
      <c r="E290" s="33">
        <f t="shared" si="35"/>
        <v>9.8113846432659642E-3</v>
      </c>
      <c r="F290" s="34">
        <f t="shared" si="36"/>
        <v>0.1</v>
      </c>
      <c r="G290" s="29">
        <v>0</v>
      </c>
      <c r="H290" s="35">
        <f t="shared" si="37"/>
        <v>93.881193082660644</v>
      </c>
      <c r="I290" s="32">
        <f t="shared" si="38"/>
        <v>2869.4482432162008</v>
      </c>
      <c r="J290" s="36">
        <f t="shared" si="39"/>
        <v>3174097.1807515211</v>
      </c>
      <c r="K290" s="36">
        <v>425883.59057244239</v>
      </c>
    </row>
    <row r="291" spans="1:11" x14ac:dyDescent="0.2">
      <c r="A291" s="2">
        <v>277</v>
      </c>
      <c r="B291" s="25">
        <f t="shared" si="33"/>
        <v>442.81279363827929</v>
      </c>
      <c r="C291" s="32">
        <f t="shared" si="34"/>
        <v>4810935.261976311</v>
      </c>
      <c r="D291" s="32">
        <f t="shared" si="40"/>
        <v>13483.60262438748</v>
      </c>
      <c r="E291" s="33">
        <f t="shared" si="35"/>
        <v>9.7759128358630518E-3</v>
      </c>
      <c r="F291" s="34">
        <f t="shared" si="36"/>
        <v>0.1</v>
      </c>
      <c r="G291" s="29">
        <v>0</v>
      </c>
      <c r="H291" s="35">
        <f t="shared" si="37"/>
        <v>93.102100534554467</v>
      </c>
      <c r="I291" s="32">
        <f t="shared" si="38"/>
        <v>2845.6355319578138</v>
      </c>
      <c r="J291" s="36">
        <f t="shared" si="39"/>
        <v>3176942.8162834789</v>
      </c>
      <c r="K291" s="36">
        <v>426580.19241237314</v>
      </c>
    </row>
    <row r="292" spans="1:11" x14ac:dyDescent="0.2">
      <c r="A292" s="2">
        <v>278</v>
      </c>
      <c r="B292" s="25">
        <f t="shared" si="33"/>
        <v>442.45349739365855</v>
      </c>
      <c r="C292" s="32">
        <f t="shared" si="34"/>
        <v>4824407.904320241</v>
      </c>
      <c r="D292" s="32">
        <f t="shared" si="40"/>
        <v>13472.642343929969</v>
      </c>
      <c r="E292" s="33">
        <f t="shared" si="35"/>
        <v>9.740696592349208E-3</v>
      </c>
      <c r="F292" s="34">
        <f t="shared" si="36"/>
        <v>0.1</v>
      </c>
      <c r="G292" s="29">
        <v>0</v>
      </c>
      <c r="H292" s="35">
        <f t="shared" si="37"/>
        <v>92.329473447512243</v>
      </c>
      <c r="I292" s="32">
        <f t="shared" si="38"/>
        <v>2822.0204354217235</v>
      </c>
      <c r="J292" s="36">
        <f t="shared" si="39"/>
        <v>3179764.8367189006</v>
      </c>
      <c r="K292" s="36">
        <v>427273.31993613282</v>
      </c>
    </row>
    <row r="293" spans="1:11" x14ac:dyDescent="0.2">
      <c r="A293" s="2">
        <v>279</v>
      </c>
      <c r="B293" s="25">
        <f t="shared" si="33"/>
        <v>442.09578077726513</v>
      </c>
      <c r="C293" s="32">
        <f t="shared" si="34"/>
        <v>4837869.634656758</v>
      </c>
      <c r="D293" s="32">
        <f t="shared" si="40"/>
        <v>13461.730336517096</v>
      </c>
      <c r="E293" s="33">
        <f t="shared" si="35"/>
        <v>9.7057331607494149E-3</v>
      </c>
      <c r="F293" s="34">
        <f t="shared" si="36"/>
        <v>0.1</v>
      </c>
      <c r="G293" s="29">
        <v>0</v>
      </c>
      <c r="H293" s="35">
        <f t="shared" si="37"/>
        <v>91.563258166564665</v>
      </c>
      <c r="I293" s="32">
        <f t="shared" si="38"/>
        <v>2798.6013136610254</v>
      </c>
      <c r="J293" s="36">
        <f t="shared" si="39"/>
        <v>3182563.4380325614</v>
      </c>
      <c r="K293" s="36">
        <v>427962.99047194561</v>
      </c>
    </row>
    <row r="294" spans="1:11" x14ac:dyDescent="0.2">
      <c r="A294" s="2">
        <v>280</v>
      </c>
      <c r="B294" s="25">
        <f t="shared" si="33"/>
        <v>441.73963122177003</v>
      </c>
      <c r="C294" s="32">
        <f t="shared" si="34"/>
        <v>4851320.5008741394</v>
      </c>
      <c r="D294" s="32">
        <f t="shared" si="40"/>
        <v>13450.866217381321</v>
      </c>
      <c r="E294" s="33">
        <f t="shared" si="35"/>
        <v>9.6710198284437159E-3</v>
      </c>
      <c r="F294" s="34">
        <f t="shared" si="36"/>
        <v>0.1</v>
      </c>
      <c r="G294" s="29">
        <v>0</v>
      </c>
      <c r="H294" s="35">
        <f t="shared" si="37"/>
        <v>90.803401482009292</v>
      </c>
      <c r="I294" s="32">
        <f t="shared" si="38"/>
        <v>2775.3765403385014</v>
      </c>
      <c r="J294" s="36">
        <f t="shared" si="39"/>
        <v>3185338.8145729001</v>
      </c>
      <c r="K294" s="36">
        <v>428649.22126161086</v>
      </c>
    </row>
    <row r="295" spans="1:11" x14ac:dyDescent="0.2">
      <c r="A295" s="2">
        <v>281</v>
      </c>
      <c r="B295" s="25">
        <f t="shared" si="33"/>
        <v>441.38503630424208</v>
      </c>
      <c r="C295" s="32">
        <f t="shared" si="34"/>
        <v>4864760.5504804328</v>
      </c>
      <c r="D295" s="32">
        <f t="shared" si="40"/>
        <v>13440.04960629344</v>
      </c>
      <c r="E295" s="33">
        <f t="shared" si="35"/>
        <v>9.6365539214927527E-3</v>
      </c>
      <c r="F295" s="34">
        <f t="shared" si="36"/>
        <v>0.1</v>
      </c>
      <c r="G295" s="29">
        <v>0</v>
      </c>
      <c r="H295" s="35">
        <f t="shared" si="37"/>
        <v>90.049850625715436</v>
      </c>
      <c r="I295" s="32">
        <f t="shared" si="38"/>
        <v>2752.344502613309</v>
      </c>
      <c r="J295" s="36">
        <f t="shared" si="39"/>
        <v>3188091.1590755135</v>
      </c>
      <c r="K295" s="36">
        <v>429332.02946093405</v>
      </c>
    </row>
    <row r="296" spans="1:11" x14ac:dyDescent="0.2">
      <c r="A296" s="2">
        <v>282</v>
      </c>
      <c r="B296" s="25">
        <f t="shared" si="33"/>
        <v>441.03198374398221</v>
      </c>
      <c r="C296" s="32">
        <f t="shared" si="34"/>
        <v>4878189.8306076061</v>
      </c>
      <c r="D296" s="32">
        <f t="shared" si="40"/>
        <v>13429.28012717329</v>
      </c>
      <c r="E296" s="33">
        <f t="shared" si="35"/>
        <v>9.6023328039393126E-3</v>
      </c>
      <c r="F296" s="34">
        <f t="shared" si="36"/>
        <v>0.1</v>
      </c>
      <c r="G296" s="29">
        <v>0</v>
      </c>
      <c r="H296" s="35">
        <f t="shared" si="37"/>
        <v>89.302553267459686</v>
      </c>
      <c r="I296" s="32">
        <f t="shared" si="38"/>
        <v>2729.5036010291269</v>
      </c>
      <c r="J296" s="36">
        <f t="shared" si="39"/>
        <v>3190820.6626765425</v>
      </c>
      <c r="K296" s="36">
        <v>430011.4321401557</v>
      </c>
    </row>
    <row r="297" spans="1:11" x14ac:dyDescent="0.2">
      <c r="A297" s="2">
        <v>283</v>
      </c>
      <c r="B297" s="25">
        <f t="shared" si="33"/>
        <v>440.68046140039786</v>
      </c>
      <c r="C297" s="32">
        <f t="shared" si="34"/>
        <v>4891608.3880161121</v>
      </c>
      <c r="D297" s="32">
        <f t="shared" si="40"/>
        <v>13418.557408506051</v>
      </c>
      <c r="E297" s="33">
        <f t="shared" si="35"/>
        <v>9.5683538771299086E-3</v>
      </c>
      <c r="F297" s="34">
        <f t="shared" si="36"/>
        <v>0.1</v>
      </c>
      <c r="G297" s="29">
        <v>0</v>
      </c>
      <c r="H297" s="35">
        <f t="shared" si="37"/>
        <v>88.561457511291849</v>
      </c>
      <c r="I297" s="32">
        <f t="shared" si="38"/>
        <v>2706.8522494030258</v>
      </c>
      <c r="J297" s="36">
        <f t="shared" si="39"/>
        <v>3193527.5149259456</v>
      </c>
      <c r="K297" s="36">
        <v>430687.44628437818</v>
      </c>
    </row>
    <row r="298" spans="1:11" x14ac:dyDescent="0.2">
      <c r="A298" s="2">
        <v>284</v>
      </c>
      <c r="B298" s="25">
        <f t="shared" si="33"/>
        <v>440.33045727091604</v>
      </c>
      <c r="C298" s="32">
        <f t="shared" si="34"/>
        <v>4905016.2690988639</v>
      </c>
      <c r="D298" s="32">
        <f t="shared" si="40"/>
        <v>13407.881082751788</v>
      </c>
      <c r="E298" s="33">
        <f t="shared" si="35"/>
        <v>9.5346145790737285E-3</v>
      </c>
      <c r="F298" s="34">
        <f t="shared" si="36"/>
        <v>0.1</v>
      </c>
      <c r="G298" s="29">
        <v>0</v>
      </c>
      <c r="H298" s="35">
        <f t="shared" si="37"/>
        <v>87.82651189193102</v>
      </c>
      <c r="I298" s="32">
        <f t="shared" si="38"/>
        <v>2684.3888747154278</v>
      </c>
      <c r="J298" s="36">
        <f t="shared" si="39"/>
        <v>3196211.9038006612</v>
      </c>
      <c r="K298" s="36">
        <v>431360.08879399032</v>
      </c>
    </row>
    <row r="299" spans="1:11" x14ac:dyDescent="0.2">
      <c r="A299" s="2">
        <v>285</v>
      </c>
      <c r="B299" s="25">
        <f t="shared" si="33"/>
        <v>439.98195948893556</v>
      </c>
      <c r="C299" s="32">
        <f t="shared" si="34"/>
        <v>4918413.5198855978</v>
      </c>
      <c r="D299" s="32">
        <f t="shared" si="40"/>
        <v>13397.250786733814</v>
      </c>
      <c r="E299" s="33">
        <f t="shared" si="35"/>
        <v>9.5011123837736022E-3</v>
      </c>
      <c r="F299" s="34">
        <f t="shared" si="36"/>
        <v>0.1</v>
      </c>
      <c r="G299" s="29">
        <v>0</v>
      </c>
      <c r="H299" s="35">
        <f t="shared" si="37"/>
        <v>87.09766537119161</v>
      </c>
      <c r="I299" s="32">
        <f t="shared" si="38"/>
        <v>2662.1119170006941</v>
      </c>
      <c r="J299" s="36">
        <f t="shared" si="39"/>
        <v>3198874.0157176619</v>
      </c>
      <c r="K299" s="36">
        <v>432029.37648508983</v>
      </c>
    </row>
    <row r="300" spans="1:11" x14ac:dyDescent="0.2">
      <c r="A300" s="2">
        <v>286</v>
      </c>
      <c r="B300" s="25">
        <f t="shared" si="33"/>
        <v>439.63495632181537</v>
      </c>
      <c r="C300" s="32">
        <f t="shared" si="34"/>
        <v>4931800.1860468313</v>
      </c>
      <c r="D300" s="32">
        <f t="shared" si="40"/>
        <v>13386.666161233559</v>
      </c>
      <c r="E300" s="33">
        <f t="shared" si="35"/>
        <v>9.4678448006290071E-3</v>
      </c>
      <c r="F300" s="34">
        <f t="shared" si="36"/>
        <v>0.1</v>
      </c>
      <c r="G300" s="29">
        <v>0</v>
      </c>
      <c r="H300" s="35">
        <f t="shared" si="37"/>
        <v>86.374867334438989</v>
      </c>
      <c r="I300" s="32">
        <f t="shared" si="38"/>
        <v>2640.01982923895</v>
      </c>
      <c r="J300" s="36">
        <f t="shared" si="39"/>
        <v>3201514.0355469007</v>
      </c>
      <c r="K300" s="36">
        <v>432695.32608990395</v>
      </c>
    </row>
    <row r="301" spans="1:11" x14ac:dyDescent="0.2">
      <c r="A301" s="2">
        <v>287</v>
      </c>
      <c r="B301" s="25">
        <f t="shared" si="33"/>
        <v>439.28943616890098</v>
      </c>
      <c r="C301" s="32">
        <f t="shared" si="34"/>
        <v>4945176.3128980463</v>
      </c>
      <c r="D301" s="32">
        <f t="shared" si="40"/>
        <v>13376.126851215027</v>
      </c>
      <c r="E301" s="33">
        <f t="shared" si="35"/>
        <v>9.434809373787087E-3</v>
      </c>
      <c r="F301" s="34">
        <f t="shared" si="36"/>
        <v>0.1</v>
      </c>
      <c r="G301" s="29">
        <v>0</v>
      </c>
      <c r="H301" s="35">
        <f t="shared" si="37"/>
        <v>85.658067587074569</v>
      </c>
      <c r="I301" s="32">
        <f t="shared" si="38"/>
        <v>2618.1110772485413</v>
      </c>
      <c r="J301" s="36">
        <f t="shared" si="39"/>
        <v>3204132.1466241493</v>
      </c>
      <c r="K301" s="36">
        <v>433357.9542572074</v>
      </c>
    </row>
    <row r="302" spans="1:11" x14ac:dyDescent="0.2">
      <c r="A302" s="2">
        <v>288</v>
      </c>
      <c r="B302" s="25">
        <f t="shared" si="33"/>
        <v>438.9453875595857</v>
      </c>
      <c r="C302" s="32">
        <f t="shared" si="34"/>
        <v>4958541.9454035964</v>
      </c>
      <c r="D302" s="32">
        <f t="shared" si="40"/>
        <v>13365.632505550049</v>
      </c>
      <c r="E302" s="33">
        <f t="shared" si="35"/>
        <v>9.4020036815617054E-3</v>
      </c>
      <c r="F302" s="34">
        <f t="shared" si="36"/>
        <v>0.1</v>
      </c>
      <c r="G302" s="29">
        <v>0</v>
      </c>
      <c r="H302" s="35">
        <f t="shared" si="37"/>
        <v>84.947216351050059</v>
      </c>
      <c r="I302" s="32">
        <f t="shared" si="38"/>
        <v>2596.384139579523</v>
      </c>
      <c r="J302" s="36">
        <f t="shared" si="39"/>
        <v>3206728.530763729</v>
      </c>
      <c r="K302" s="36">
        <v>434017.2775527389</v>
      </c>
    </row>
    <row r="303" spans="1:11" x14ac:dyDescent="0.2">
      <c r="A303" s="2">
        <v>289</v>
      </c>
      <c r="B303" s="25">
        <f t="shared" si="33"/>
        <v>438.60279915140774</v>
      </c>
      <c r="C303" s="32">
        <f t="shared" si="34"/>
        <v>4971897.1281806603</v>
      </c>
      <c r="D303" s="32">
        <f t="shared" si="40"/>
        <v>13355.182777063921</v>
      </c>
      <c r="E303" s="33">
        <f t="shared" si="35"/>
        <v>9.3694253358191891E-3</v>
      </c>
      <c r="F303" s="34">
        <f t="shared" si="36"/>
        <v>0.1</v>
      </c>
      <c r="G303" s="29">
        <v>0</v>
      </c>
      <c r="H303" s="35">
        <f t="shared" si="37"/>
        <v>84.242264261410611</v>
      </c>
      <c r="I303" s="32">
        <f t="shared" si="38"/>
        <v>2574.837507408085</v>
      </c>
      <c r="J303" s="36">
        <f t="shared" si="39"/>
        <v>3209303.3682711371</v>
      </c>
      <c r="K303" s="36">
        <v>434673.31245961518</v>
      </c>
    </row>
    <row r="304" spans="1:11" x14ac:dyDescent="0.2">
      <c r="A304" s="2">
        <v>290</v>
      </c>
      <c r="B304" s="25">
        <f t="shared" si="33"/>
        <v>438.26165972818046</v>
      </c>
      <c r="C304" s="32">
        <f t="shared" si="34"/>
        <v>4985241.9055030635</v>
      </c>
      <c r="D304" s="32">
        <f t="shared" si="40"/>
        <v>13344.777322403155</v>
      </c>
      <c r="E304" s="33">
        <f t="shared" si="35"/>
        <v>9.3370719814360893E-3</v>
      </c>
      <c r="F304" s="34">
        <f t="shared" si="36"/>
        <v>0.1</v>
      </c>
      <c r="G304" s="29">
        <v>0</v>
      </c>
      <c r="H304" s="35">
        <f t="shared" si="37"/>
        <v>83.543162362866681</v>
      </c>
      <c r="I304" s="32">
        <f t="shared" si="38"/>
        <v>2553.4696844317032</v>
      </c>
      <c r="J304" s="36">
        <f t="shared" si="39"/>
        <v>3211856.8379555689</v>
      </c>
      <c r="K304" s="36">
        <v>435326.07537874312</v>
      </c>
    </row>
    <row r="305" spans="1:11" x14ac:dyDescent="0.2">
      <c r="A305" s="2">
        <v>291</v>
      </c>
      <c r="B305" s="25">
        <f t="shared" si="33"/>
        <v>437.92195819815839</v>
      </c>
      <c r="C305" s="32">
        <f t="shared" si="34"/>
        <v>4998576.321305193</v>
      </c>
      <c r="D305" s="32">
        <f t="shared" si="40"/>
        <v>13334.415802129544</v>
      </c>
      <c r="E305" s="33">
        <f t="shared" si="35"/>
        <v>9.304941295667642E-3</v>
      </c>
      <c r="F305" s="34">
        <f t="shared" si="36"/>
        <v>0.1</v>
      </c>
      <c r="G305" s="29">
        <v>0</v>
      </c>
      <c r="H305" s="35">
        <f t="shared" si="37"/>
        <v>82.849862106394383</v>
      </c>
      <c r="I305" s="32">
        <f t="shared" si="38"/>
        <v>2532.2791867650694</v>
      </c>
      <c r="J305" s="36">
        <f t="shared" si="39"/>
        <v>3214389.1171423341</v>
      </c>
      <c r="K305" s="36">
        <v>435975.58262922964</v>
      </c>
    </row>
    <row r="306" spans="1:11" x14ac:dyDescent="0.2">
      <c r="A306" s="2">
        <v>292</v>
      </c>
      <c r="B306" s="25">
        <f t="shared" si="33"/>
        <v>437.58368359223334</v>
      </c>
      <c r="C306" s="32">
        <f t="shared" si="34"/>
        <v>5011900.4191856515</v>
      </c>
      <c r="D306" s="32">
        <f t="shared" si="40"/>
        <v>13324.097880458459</v>
      </c>
      <c r="E306" s="33">
        <f t="shared" si="35"/>
        <v>9.2730309876682473E-3</v>
      </c>
      <c r="F306" s="34">
        <f t="shared" si="36"/>
        <v>0.1</v>
      </c>
      <c r="G306" s="29">
        <v>0</v>
      </c>
      <c r="H306" s="35">
        <f t="shared" si="37"/>
        <v>82.162315345863931</v>
      </c>
      <c r="I306" s="32">
        <f t="shared" si="38"/>
        <v>2511.2645428374767</v>
      </c>
      <c r="J306" s="36">
        <f t="shared" si="39"/>
        <v>3216900.3816851717</v>
      </c>
      <c r="K306" s="36">
        <v>436621.85044878989</v>
      </c>
    </row>
    <row r="307" spans="1:11" x14ac:dyDescent="0.2">
      <c r="A307" s="2">
        <v>293</v>
      </c>
      <c r="B307" s="25">
        <f t="shared" si="33"/>
        <v>437.24682506216442</v>
      </c>
      <c r="C307" s="32">
        <f t="shared" si="34"/>
        <v>5025214.242411105</v>
      </c>
      <c r="D307" s="32">
        <f t="shared" si="40"/>
        <v>13313.823225453496</v>
      </c>
      <c r="E307" s="33">
        <f t="shared" si="35"/>
        <v>9.2413387979026276E-3</v>
      </c>
      <c r="F307" s="34">
        <f t="shared" si="36"/>
        <v>0.1</v>
      </c>
      <c r="G307" s="29">
        <v>0</v>
      </c>
      <c r="H307" s="35">
        <f t="shared" si="37"/>
        <v>81.480474334696211</v>
      </c>
      <c r="I307" s="32">
        <f t="shared" si="38"/>
        <v>2490.4242932900956</v>
      </c>
      <c r="J307" s="36">
        <f t="shared" si="39"/>
        <v>3219390.8059784616</v>
      </c>
      <c r="K307" s="36">
        <v>437264.894994153</v>
      </c>
    </row>
    <row r="308" spans="1:11" x14ac:dyDescent="0.2">
      <c r="A308" s="2">
        <v>294</v>
      </c>
      <c r="B308" s="25">
        <f t="shared" si="33"/>
        <v>436.91137187884016</v>
      </c>
      <c r="C308" s="32">
        <f t="shared" si="34"/>
        <v>5038517.8339197002</v>
      </c>
      <c r="D308" s="32">
        <f t="shared" si="40"/>
        <v>13303.591508595273</v>
      </c>
      <c r="E308" s="33">
        <f t="shared" si="35"/>
        <v>9.2098624975943608E-3</v>
      </c>
      <c r="F308" s="34">
        <f t="shared" si="36"/>
        <v>0.1</v>
      </c>
      <c r="G308" s="29">
        <v>0</v>
      </c>
      <c r="H308" s="35">
        <f t="shared" si="37"/>
        <v>80.804291722546992</v>
      </c>
      <c r="I308" s="32">
        <f t="shared" si="38"/>
        <v>2469.7569908750229</v>
      </c>
      <c r="J308" s="36">
        <f t="shared" si="39"/>
        <v>3221860.5629693368</v>
      </c>
      <c r="K308" s="36">
        <v>437904.73234146606</v>
      </c>
    </row>
    <row r="309" spans="1:11" x14ac:dyDescent="0.2">
      <c r="A309" s="2">
        <v>295</v>
      </c>
      <c r="B309" s="25">
        <f t="shared" si="33"/>
        <v>436.57731343056935</v>
      </c>
      <c r="C309" s="32">
        <f t="shared" si="34"/>
        <v>5051811.2363249306</v>
      </c>
      <c r="D309" s="32">
        <f t="shared" si="40"/>
        <v>13293.402405230328</v>
      </c>
      <c r="E309" s="33">
        <f t="shared" si="35"/>
        <v>9.1785998882624106E-3</v>
      </c>
      <c r="F309" s="34">
        <f t="shared" si="36"/>
        <v>0.1</v>
      </c>
      <c r="G309" s="29">
        <v>0</v>
      </c>
      <c r="H309" s="35">
        <f t="shared" si="37"/>
        <v>80.133720552018673</v>
      </c>
      <c r="I309" s="32">
        <f t="shared" si="38"/>
        <v>2449.261200354686</v>
      </c>
      <c r="J309" s="36">
        <f t="shared" si="39"/>
        <v>3224309.8241696917</v>
      </c>
      <c r="K309" s="36">
        <v>438541.37848669611</v>
      </c>
    </row>
    <row r="310" spans="1:11" x14ac:dyDescent="0.2">
      <c r="A310" s="2">
        <v>296</v>
      </c>
      <c r="B310" s="25">
        <f t="shared" si="33"/>
        <v>436.24463922140393</v>
      </c>
      <c r="C310" s="32">
        <f t="shared" si="34"/>
        <v>5065094.4919190174</v>
      </c>
      <c r="D310" s="32">
        <f t="shared" si="40"/>
        <v>13283.255594086833</v>
      </c>
      <c r="E310" s="33">
        <f t="shared" si="35"/>
        <v>9.1475488011523685E-3</v>
      </c>
      <c r="F310" s="34">
        <f t="shared" si="36"/>
        <v>0.1</v>
      </c>
      <c r="G310" s="29">
        <v>0</v>
      </c>
      <c r="H310" s="35">
        <f t="shared" si="37"/>
        <v>79.468714255399377</v>
      </c>
      <c r="I310" s="32">
        <f t="shared" si="38"/>
        <v>2428.9354984019797</v>
      </c>
      <c r="J310" s="36">
        <f t="shared" si="39"/>
        <v>3226738.7596680936</v>
      </c>
      <c r="K310" s="36">
        <v>439174.84934602992</v>
      </c>
    </row>
    <row r="311" spans="1:11" x14ac:dyDescent="0.2">
      <c r="A311" s="2">
        <v>297</v>
      </c>
      <c r="B311" s="25">
        <f t="shared" si="33"/>
        <v>435.91333886949036</v>
      </c>
      <c r="C311" s="32">
        <f t="shared" si="34"/>
        <v>5078367.6426764168</v>
      </c>
      <c r="D311" s="32">
        <f t="shared" si="40"/>
        <v>13273.150757399388</v>
      </c>
      <c r="E311" s="33">
        <f t="shared" si="35"/>
        <v>9.1167070967716896E-3</v>
      </c>
      <c r="F311" s="34">
        <f t="shared" si="36"/>
        <v>0.1</v>
      </c>
      <c r="G311" s="29">
        <v>0</v>
      </c>
      <c r="H311" s="35">
        <f t="shared" si="37"/>
        <v>78.809226651429029</v>
      </c>
      <c r="I311" s="32">
        <f t="shared" si="38"/>
        <v>2408.7784735016958</v>
      </c>
      <c r="J311" s="36">
        <f t="shared" si="39"/>
        <v>3229147.5381415952</v>
      </c>
      <c r="K311" s="36">
        <v>439805.16075627197</v>
      </c>
    </row>
    <row r="312" spans="1:11" x14ac:dyDescent="0.2">
      <c r="A312" s="2">
        <v>298</v>
      </c>
      <c r="B312" s="25">
        <f t="shared" si="33"/>
        <v>435.58340210545055</v>
      </c>
      <c r="C312" s="32">
        <f t="shared" si="34"/>
        <v>5091630.7302573752</v>
      </c>
      <c r="D312" s="32">
        <f t="shared" si="40"/>
        <v>13263.087580958381</v>
      </c>
      <c r="E312" s="33">
        <f t="shared" si="35"/>
        <v>9.0860726643796352E-3</v>
      </c>
      <c r="F312" s="34">
        <f t="shared" si="36"/>
        <v>0.1</v>
      </c>
      <c r="G312" s="29">
        <v>0</v>
      </c>
      <c r="H312" s="35">
        <f t="shared" si="37"/>
        <v>78.155211942092322</v>
      </c>
      <c r="I312" s="32">
        <f t="shared" si="38"/>
        <v>2388.7887258523215</v>
      </c>
      <c r="J312" s="36">
        <f t="shared" si="39"/>
        <v>3231536.3268674477</v>
      </c>
      <c r="K312" s="36">
        <v>440432.32847524033</v>
      </c>
    </row>
    <row r="313" spans="1:11" x14ac:dyDescent="0.2">
      <c r="A313" s="2">
        <v>299</v>
      </c>
      <c r="B313" s="25">
        <f t="shared" si="33"/>
        <v>435.25481877079062</v>
      </c>
      <c r="C313" s="32">
        <f t="shared" si="34"/>
        <v>5104883.7960112207</v>
      </c>
      <c r="D313" s="32">
        <f t="shared" si="40"/>
        <v>13253.065753845498</v>
      </c>
      <c r="E313" s="33">
        <f t="shared" si="35"/>
        <v>9.0556434215118883E-3</v>
      </c>
      <c r="F313" s="34">
        <f t="shared" si="36"/>
        <v>0.1</v>
      </c>
      <c r="G313" s="29">
        <v>0</v>
      </c>
      <c r="H313" s="35">
        <f t="shared" si="37"/>
        <v>77.50662470943827</v>
      </c>
      <c r="I313" s="32">
        <f t="shared" si="38"/>
        <v>2368.9648672689236</v>
      </c>
      <c r="J313" s="36">
        <f t="shared" si="39"/>
        <v>3233905.2917347169</v>
      </c>
      <c r="K313" s="36">
        <v>441056.36818216066</v>
      </c>
    </row>
    <row r="314" spans="1:11" x14ac:dyDescent="0.2">
      <c r="A314" s="2">
        <v>300</v>
      </c>
      <c r="B314" s="25">
        <f t="shared" si="33"/>
        <v>434.92757881633793</v>
      </c>
      <c r="C314" s="32">
        <f t="shared" si="34"/>
        <v>5118126.8809797261</v>
      </c>
      <c r="D314" s="32">
        <f t="shared" si="40"/>
        <v>13243.084968505427</v>
      </c>
      <c r="E314" s="33">
        <f t="shared" si="35"/>
        <v>9.0254173135065254E-3</v>
      </c>
      <c r="F314" s="34">
        <f t="shared" si="36"/>
        <v>0.1</v>
      </c>
      <c r="G314" s="29">
        <v>0</v>
      </c>
      <c r="H314" s="35">
        <f t="shared" si="37"/>
        <v>76.863419912426181</v>
      </c>
      <c r="I314" s="32">
        <f t="shared" si="38"/>
        <v>2349.3055210866555</v>
      </c>
      <c r="J314" s="36">
        <f t="shared" si="39"/>
        <v>3236254.5972558036</v>
      </c>
      <c r="K314" s="36">
        <v>441677.29547805816</v>
      </c>
    </row>
    <row r="315" spans="1:11" x14ac:dyDescent="0.2">
      <c r="A315" s="2">
        <v>301</v>
      </c>
      <c r="B315" s="25">
        <f t="shared" si="33"/>
        <v>434.60167230070488</v>
      </c>
      <c r="C315" s="32">
        <f t="shared" si="34"/>
        <v>5131360.0259004747</v>
      </c>
      <c r="D315" s="32">
        <f t="shared" si="40"/>
        <v>13233.144920748658</v>
      </c>
      <c r="E315" s="33">
        <f t="shared" si="35"/>
        <v>8.9953923130406711E-3</v>
      </c>
      <c r="F315" s="34">
        <f t="shared" si="36"/>
        <v>0.1</v>
      </c>
      <c r="G315" s="29">
        <v>0</v>
      </c>
      <c r="H315" s="35">
        <f t="shared" si="37"/>
        <v>76.225552883797761</v>
      </c>
      <c r="I315" s="32">
        <f t="shared" si="38"/>
        <v>2329.8093220653059</v>
      </c>
      <c r="J315" s="36">
        <f t="shared" si="39"/>
        <v>3238584.4065778689</v>
      </c>
      <c r="K315" s="36">
        <v>442295.12588614749</v>
      </c>
    </row>
    <row r="316" spans="1:11" x14ac:dyDescent="0.2">
      <c r="A316" s="2">
        <v>302</v>
      </c>
      <c r="B316" s="25">
        <f t="shared" si="33"/>
        <v>434.27708938877919</v>
      </c>
      <c r="C316" s="32">
        <f t="shared" si="34"/>
        <v>5144583.2712100782</v>
      </c>
      <c r="D316" s="32">
        <f t="shared" si="40"/>
        <v>13223.245309603401</v>
      </c>
      <c r="E316" s="33">
        <f t="shared" si="35"/>
        <v>8.9655664196885004E-3</v>
      </c>
      <c r="F316" s="34">
        <f t="shared" si="36"/>
        <v>0.1</v>
      </c>
      <c r="G316" s="29">
        <v>0</v>
      </c>
      <c r="H316" s="35">
        <f t="shared" si="37"/>
        <v>75.592979326975239</v>
      </c>
      <c r="I316" s="32">
        <f t="shared" si="38"/>
        <v>2310.4749162942589</v>
      </c>
      <c r="J316" s="36">
        <f t="shared" si="39"/>
        <v>3240894.8814941631</v>
      </c>
      <c r="K316" s="36">
        <v>442909.87485222111</v>
      </c>
    </row>
    <row r="317" spans="1:11" x14ac:dyDescent="0.2">
      <c r="A317" s="2">
        <v>303</v>
      </c>
      <c r="B317" s="25">
        <f t="shared" si="33"/>
        <v>433.95382035024073</v>
      </c>
      <c r="C317" s="32">
        <f t="shared" si="34"/>
        <v>5157796.6570473397</v>
      </c>
      <c r="D317" s="32">
        <f t="shared" si="40"/>
        <v>13213.385837261565</v>
      </c>
      <c r="E317" s="33">
        <f t="shared" si="35"/>
        <v>8.9359376594566019E-3</v>
      </c>
      <c r="F317" s="34">
        <f t="shared" si="36"/>
        <v>0.1</v>
      </c>
      <c r="G317" s="29">
        <v>0</v>
      </c>
      <c r="H317" s="35">
        <f t="shared" si="37"/>
        <v>74.965655312985177</v>
      </c>
      <c r="I317" s="32">
        <f t="shared" si="38"/>
        <v>2291.3009610987024</v>
      </c>
      <c r="J317" s="36">
        <f t="shared" si="39"/>
        <v>3243186.1824552617</v>
      </c>
      <c r="K317" s="36">
        <v>443521.55774503516</v>
      </c>
    </row>
    <row r="318" spans="1:11" x14ac:dyDescent="0.2">
      <c r="A318" s="2">
        <v>304</v>
      </c>
      <c r="B318" s="25">
        <f t="shared" si="33"/>
        <v>433.63185555810315</v>
      </c>
      <c r="C318" s="32">
        <f t="shared" si="34"/>
        <v>5171000.2232565116</v>
      </c>
      <c r="D318" s="32">
        <f t="shared" si="40"/>
        <v>13203.566209171899</v>
      </c>
      <c r="E318" s="33">
        <f t="shared" si="35"/>
        <v>8.9065040843779968E-3</v>
      </c>
      <c r="F318" s="34">
        <f t="shared" si="36"/>
        <v>0.1</v>
      </c>
      <c r="G318" s="29">
        <v>0</v>
      </c>
      <c r="H318" s="35">
        <f t="shared" si="37"/>
        <v>74.343537277407819</v>
      </c>
      <c r="I318" s="32">
        <f t="shared" si="38"/>
        <v>2272.2861249463012</v>
      </c>
      <c r="J318" s="36">
        <f t="shared" si="39"/>
        <v>3245458.4685802078</v>
      </c>
      <c r="K318" s="36">
        <v>444130.18985669379</v>
      </c>
    </row>
    <row r="319" spans="1:11" x14ac:dyDescent="0.2">
      <c r="A319" s="2">
        <v>305</v>
      </c>
      <c r="B319" s="25">
        <f t="shared" si="33"/>
        <v>433.31118548728227</v>
      </c>
      <c r="C319" s="32">
        <f t="shared" si="34"/>
        <v>5184194.0093904212</v>
      </c>
      <c r="D319" s="32">
        <f t="shared" si="40"/>
        <v>13193.786133909598</v>
      </c>
      <c r="E319" s="33">
        <f t="shared" si="35"/>
        <v>8.8772637720262136E-3</v>
      </c>
      <c r="F319" s="34">
        <f t="shared" si="36"/>
        <v>0.1</v>
      </c>
      <c r="G319" s="29">
        <v>0</v>
      </c>
      <c r="H319" s="35">
        <f t="shared" si="37"/>
        <v>73.726582017351802</v>
      </c>
      <c r="I319" s="32">
        <f t="shared" si="38"/>
        <v>2253.4290873546006</v>
      </c>
      <c r="J319" s="36">
        <f t="shared" si="39"/>
        <v>3247711.8976675626</v>
      </c>
      <c r="K319" s="36">
        <v>444735.78640303155</v>
      </c>
    </row>
    <row r="320" spans="1:11" x14ac:dyDescent="0.2">
      <c r="A320" s="2">
        <v>306</v>
      </c>
      <c r="B320" s="25">
        <f t="shared" si="33"/>
        <v>432.99180071318557</v>
      </c>
      <c r="C320" s="32">
        <f t="shared" si="34"/>
        <v>5197378.0547134364</v>
      </c>
      <c r="D320" s="32">
        <f t="shared" si="40"/>
        <v>13184.045323015191</v>
      </c>
      <c r="E320" s="33">
        <f t="shared" si="35"/>
        <v>8.8482148251973463E-3</v>
      </c>
      <c r="F320" s="34">
        <f t="shared" si="36"/>
        <v>0.1</v>
      </c>
      <c r="G320" s="29">
        <v>0</v>
      </c>
      <c r="H320" s="35">
        <f t="shared" si="37"/>
        <v>73.114746688453891</v>
      </c>
      <c r="I320" s="32">
        <f t="shared" si="38"/>
        <v>2234.7285387996194</v>
      </c>
      <c r="J320" s="36">
        <f t="shared" si="39"/>
        <v>3249946.6262063622</v>
      </c>
      <c r="K320" s="36">
        <v>445338.36252399359</v>
      </c>
    </row>
    <row r="321" spans="1:11" x14ac:dyDescent="0.2">
      <c r="A321" s="2">
        <v>307</v>
      </c>
      <c r="B321" s="25">
        <f t="shared" si="33"/>
        <v>432.67369191033004</v>
      </c>
      <c r="C321" s="32">
        <f t="shared" si="34"/>
        <v>5210552.3982045772</v>
      </c>
      <c r="D321" s="32">
        <f t="shared" si="40"/>
        <v>13174.343491140753</v>
      </c>
      <c r="E321" s="33">
        <f t="shared" si="35"/>
        <v>8.8193553713747982E-3</v>
      </c>
      <c r="F321" s="34">
        <f t="shared" si="36"/>
        <v>0.1</v>
      </c>
      <c r="G321" s="29">
        <v>0</v>
      </c>
      <c r="H321" s="35">
        <f t="shared" si="37"/>
        <v>72.507988801903693</v>
      </c>
      <c r="I321" s="32">
        <f t="shared" si="38"/>
        <v>2216.1831806246005</v>
      </c>
      <c r="J321" s="36">
        <f t="shared" si="39"/>
        <v>3252162.8093869868</v>
      </c>
      <c r="K321" s="36">
        <v>445937.93328401435</v>
      </c>
    </row>
    <row r="322" spans="1:11" x14ac:dyDescent="0.2">
      <c r="A322" s="2">
        <v>308</v>
      </c>
      <c r="B322" s="25">
        <f t="shared" si="33"/>
        <v>432.35684985097896</v>
      </c>
      <c r="C322" s="32">
        <f t="shared" si="34"/>
        <v>5223717.0785606122</v>
      </c>
      <c r="D322" s="32">
        <f t="shared" si="40"/>
        <v>13164.680356035009</v>
      </c>
      <c r="E322" s="33">
        <f t="shared" si="35"/>
        <v>8.7906835624580529E-3</v>
      </c>
      <c r="F322" s="34">
        <f t="shared" si="36"/>
        <v>0.1</v>
      </c>
      <c r="G322" s="29">
        <v>0</v>
      </c>
      <c r="H322" s="35">
        <f t="shared" si="37"/>
        <v>71.906266221493041</v>
      </c>
      <c r="I322" s="32">
        <f t="shared" si="38"/>
        <v>2197.7917249499051</v>
      </c>
      <c r="J322" s="36">
        <f t="shared" si="39"/>
        <v>3254360.6011119368</v>
      </c>
      <c r="K322" s="36">
        <v>446534.51367239404</v>
      </c>
    </row>
    <row r="323" spans="1:11" x14ac:dyDescent="0.2">
      <c r="A323" s="2">
        <v>309</v>
      </c>
      <c r="B323" s="25">
        <f t="shared" si="33"/>
        <v>432.04126540380611</v>
      </c>
      <c r="C323" s="32">
        <f t="shared" si="34"/>
        <v>5236872.1341987588</v>
      </c>
      <c r="D323" s="32">
        <f t="shared" si="40"/>
        <v>13155.055638146587</v>
      </c>
      <c r="E323" s="33">
        <f t="shared" si="35"/>
        <v>8.7621975742447848E-3</v>
      </c>
      <c r="F323" s="34">
        <f t="shared" si="36"/>
        <v>0.1</v>
      </c>
      <c r="G323" s="29">
        <v>0</v>
      </c>
      <c r="H323" s="35">
        <f t="shared" si="37"/>
        <v>71.309537160689786</v>
      </c>
      <c r="I323" s="32">
        <f t="shared" si="38"/>
        <v>2179.552894583891</v>
      </c>
      <c r="J323" s="36">
        <f t="shared" si="39"/>
        <v>3256540.1540065208</v>
      </c>
      <c r="K323" s="36">
        <v>447128.11860367347</v>
      </c>
    </row>
    <row r="324" spans="1:11" x14ac:dyDescent="0.2">
      <c r="A324" s="2">
        <v>310</v>
      </c>
      <c r="B324" s="25">
        <f t="shared" si="33"/>
        <v>431.72692953257945</v>
      </c>
      <c r="C324" s="32">
        <f t="shared" si="34"/>
        <v>5250017.6032598857</v>
      </c>
      <c r="D324" s="32">
        <f t="shared" si="40"/>
        <v>13145.469061126933</v>
      </c>
      <c r="E324" s="33">
        <f t="shared" si="35"/>
        <v>8.733895606124982E-3</v>
      </c>
      <c r="F324" s="34">
        <f t="shared" si="36"/>
        <v>0.1</v>
      </c>
      <c r="G324" s="29">
        <v>0</v>
      </c>
      <c r="H324" s="35">
        <f t="shared" si="37"/>
        <v>70.717760179736018</v>
      </c>
      <c r="I324" s="32">
        <f t="shared" si="38"/>
        <v>2161.4654229336356</v>
      </c>
      <c r="J324" s="36">
        <f t="shared" si="39"/>
        <v>3258701.6194294542</v>
      </c>
      <c r="K324" s="36">
        <v>447718.7629180068</v>
      </c>
    </row>
    <row r="325" spans="1:11" x14ac:dyDescent="0.2">
      <c r="A325" s="2">
        <v>311</v>
      </c>
      <c r="B325" s="25">
        <f t="shared" si="33"/>
        <v>431.41383329486763</v>
      </c>
      <c r="C325" s="32">
        <f t="shared" si="34"/>
        <v>5263153.5236111591</v>
      </c>
      <c r="D325" s="32">
        <f t="shared" si="40"/>
        <v>13135.92035127338</v>
      </c>
      <c r="E325" s="33">
        <f t="shared" si="35"/>
        <v>8.7057758806897527E-3</v>
      </c>
      <c r="F325" s="34">
        <f t="shared" si="36"/>
        <v>0.1</v>
      </c>
      <c r="G325" s="29">
        <v>0</v>
      </c>
      <c r="H325" s="35">
        <f t="shared" si="37"/>
        <v>70.130894182770234</v>
      </c>
      <c r="I325" s="32">
        <f t="shared" si="38"/>
        <v>2143.5280539175264</v>
      </c>
      <c r="J325" s="36">
        <f t="shared" si="39"/>
        <v>3260845.1474833717</v>
      </c>
      <c r="K325" s="36">
        <v>448306.46138153266</v>
      </c>
    </row>
    <row r="326" spans="1:11" x14ac:dyDescent="0.2">
      <c r="A326" s="2">
        <v>312</v>
      </c>
      <c r="B326" s="25">
        <f t="shared" si="33"/>
        <v>431.10196784076913</v>
      </c>
      <c r="C326" s="32">
        <f t="shared" si="34"/>
        <v>5276279.9328489974</v>
      </c>
      <c r="D326" s="32">
        <f t="shared" si="40"/>
        <v>13126.40923783835</v>
      </c>
      <c r="E326" s="33">
        <f t="shared" si="35"/>
        <v>8.6778366433281351E-3</v>
      </c>
      <c r="F326" s="34">
        <f t="shared" si="36"/>
        <v>0.1</v>
      </c>
      <c r="G326" s="29">
        <v>0</v>
      </c>
      <c r="H326" s="35">
        <f t="shared" si="37"/>
        <v>69.548898414973465</v>
      </c>
      <c r="I326" s="32">
        <f t="shared" si="38"/>
        <v>2125.7395418777</v>
      </c>
      <c r="J326" s="36">
        <f t="shared" si="39"/>
        <v>3262970.8870252492</v>
      </c>
      <c r="K326" s="36">
        <v>448891.2286867433</v>
      </c>
    </row>
    <row r="327" spans="1:11" x14ac:dyDescent="0.2">
      <c r="A327" s="2">
        <v>313</v>
      </c>
      <c r="B327" s="25">
        <f t="shared" si="33"/>
        <v>430.79132441166183</v>
      </c>
      <c r="C327" s="32">
        <f t="shared" si="34"/>
        <v>5289396.8683018731</v>
      </c>
      <c r="D327" s="32">
        <f t="shared" si="40"/>
        <v>13116.935452875681</v>
      </c>
      <c r="E327" s="33">
        <f t="shared" si="35"/>
        <v>8.6500761618852756E-3</v>
      </c>
      <c r="F327" s="34">
        <f t="shared" si="36"/>
        <v>0.1</v>
      </c>
      <c r="G327" s="29">
        <v>0</v>
      </c>
      <c r="H327" s="35">
        <f t="shared" si="37"/>
        <v>68.971732459739059</v>
      </c>
      <c r="I327" s="32">
        <f t="shared" si="38"/>
        <v>2108.0986514936685</v>
      </c>
      <c r="J327" s="36">
        <f t="shared" si="39"/>
        <v>3265078.9856767431</v>
      </c>
      <c r="K327" s="36">
        <v>449473.07945285173</v>
      </c>
    </row>
    <row r="328" spans="1:11" x14ac:dyDescent="0.2">
      <c r="A328" s="2">
        <v>314</v>
      </c>
      <c r="B328" s="25">
        <f t="shared" si="33"/>
        <v>430.48189433897312</v>
      </c>
      <c r="C328" s="32">
        <f t="shared" si="34"/>
        <v>5302504.3670330439</v>
      </c>
      <c r="D328" s="32">
        <f t="shared" si="40"/>
        <v>13107.498731170781</v>
      </c>
      <c r="E328" s="33">
        <f t="shared" si="35"/>
        <v>8.6224927263152482E-3</v>
      </c>
      <c r="F328" s="34">
        <f t="shared" si="36"/>
        <v>0.1</v>
      </c>
      <c r="G328" s="29">
        <v>0</v>
      </c>
      <c r="H328" s="35">
        <f t="shared" si="37"/>
        <v>68.399356235865937</v>
      </c>
      <c r="I328" s="32">
        <f t="shared" si="38"/>
        <v>2090.6041576965749</v>
      </c>
      <c r="J328" s="36">
        <f t="shared" si="39"/>
        <v>3267169.5898344396</v>
      </c>
      <c r="K328" s="36">
        <v>450052.02822615742</v>
      </c>
    </row>
    <row r="329" spans="1:11" x14ac:dyDescent="0.2">
      <c r="A329" s="2">
        <v>315</v>
      </c>
      <c r="B329" s="25">
        <f t="shared" si="33"/>
        <v>430.17366904297194</v>
      </c>
      <c r="C329" s="32">
        <f t="shared" si="34"/>
        <v>5315602.4658432119</v>
      </c>
      <c r="D329" s="32">
        <f t="shared" si="40"/>
        <v>13098.098810167983</v>
      </c>
      <c r="E329" s="33">
        <f t="shared" si="35"/>
        <v>8.5950846482819362E-3</v>
      </c>
      <c r="F329" s="34">
        <f t="shared" si="36"/>
        <v>0.1</v>
      </c>
      <c r="G329" s="29">
        <v>0</v>
      </c>
      <c r="H329" s="35">
        <f t="shared" si="37"/>
        <v>67.831729994775216</v>
      </c>
      <c r="I329" s="32">
        <f t="shared" si="38"/>
        <v>2073.2548455838596</v>
      </c>
      <c r="J329" s="36">
        <f t="shared" si="39"/>
        <v>3269242.8446800234</v>
      </c>
      <c r="K329" s="36">
        <v>450628.08948040992</v>
      </c>
    </row>
    <row r="330" spans="1:11" x14ac:dyDescent="0.2">
      <c r="A330" s="2">
        <v>316</v>
      </c>
      <c r="B330" s="25">
        <f t="shared" si="33"/>
        <v>429.86664003157824</v>
      </c>
      <c r="C330" s="32">
        <f t="shared" si="34"/>
        <v>5328691.2012733091</v>
      </c>
      <c r="D330" s="32">
        <f t="shared" si="40"/>
        <v>13088.735430097207</v>
      </c>
      <c r="E330" s="33">
        <f t="shared" si="35"/>
        <v>8.5678502608918673E-3</v>
      </c>
      <c r="F330" s="34">
        <f t="shared" si="36"/>
        <v>0.1</v>
      </c>
      <c r="G330" s="29">
        <v>0</v>
      </c>
      <c r="H330" s="35">
        <f t="shared" si="37"/>
        <v>67.268814317749801</v>
      </c>
      <c r="I330" s="32">
        <f t="shared" si="38"/>
        <v>2056.0495103353305</v>
      </c>
      <c r="J330" s="36">
        <f t="shared" si="39"/>
        <v>3271298.8941903589</v>
      </c>
      <c r="K330" s="36">
        <v>451201.27761717053</v>
      </c>
    </row>
    <row r="331" spans="1:11" x14ac:dyDescent="0.2">
      <c r="A331" s="2">
        <v>317</v>
      </c>
      <c r="B331" s="25">
        <f t="shared" si="33"/>
        <v>429.56079889919499</v>
      </c>
      <c r="C331" s="32">
        <f t="shared" si="34"/>
        <v>5341770.6096071238</v>
      </c>
      <c r="D331" s="32">
        <f t="shared" si="40"/>
        <v>13079.408333814703</v>
      </c>
      <c r="E331" s="33">
        <f t="shared" si="35"/>
        <v>8.5407879182751167E-3</v>
      </c>
      <c r="F331" s="34">
        <f t="shared" si="36"/>
        <v>0.1</v>
      </c>
      <c r="G331" s="29">
        <v>0</v>
      </c>
      <c r="H331" s="35">
        <f t="shared" si="37"/>
        <v>66.710570113197008</v>
      </c>
      <c r="I331" s="32">
        <f t="shared" si="38"/>
        <v>2038.9869571290751</v>
      </c>
      <c r="J331" s="36">
        <f t="shared" si="39"/>
        <v>3273337.881147488</v>
      </c>
      <c r="K331" s="36">
        <v>451771.60696617252</v>
      </c>
    </row>
    <row r="332" spans="1:11" x14ac:dyDescent="0.2">
      <c r="A332" s="2">
        <v>318</v>
      </c>
      <c r="B332" s="25">
        <f t="shared" si="33"/>
        <v>429.25613732555752</v>
      </c>
      <c r="C332" s="32">
        <f t="shared" si="34"/>
        <v>5354840.7268738691</v>
      </c>
      <c r="D332" s="32">
        <f t="shared" si="40"/>
        <v>13070.117266745307</v>
      </c>
      <c r="E332" s="33">
        <f t="shared" si="35"/>
        <v>8.51389599529951E-3</v>
      </c>
      <c r="F332" s="34">
        <f t="shared" si="36"/>
        <v>0.1</v>
      </c>
      <c r="G332" s="29">
        <v>0</v>
      </c>
      <c r="H332" s="35">
        <f t="shared" si="37"/>
        <v>66.156958613933838</v>
      </c>
      <c r="I332" s="32">
        <f t="shared" si="38"/>
        <v>2022.0660010587267</v>
      </c>
      <c r="J332" s="36">
        <f t="shared" si="39"/>
        <v>3275359.9471485466</v>
      </c>
      <c r="K332" s="36">
        <v>452339.09178567934</v>
      </c>
    </row>
    <row r="333" spans="1:11" x14ac:dyDescent="0.2">
      <c r="A333" s="2">
        <v>319</v>
      </c>
      <c r="B333" s="25">
        <f t="shared" si="33"/>
        <v>428.95264707460154</v>
      </c>
      <c r="C333" s="32">
        <f t="shared" si="34"/>
        <v>5367901.5888508316</v>
      </c>
      <c r="D333" s="32">
        <f t="shared" si="40"/>
        <v>13060.861976962537</v>
      </c>
      <c r="E333" s="33">
        <f t="shared" si="35"/>
        <v>8.4871728872595274E-3</v>
      </c>
      <c r="F333" s="34">
        <f t="shared" si="36"/>
        <v>0.1</v>
      </c>
      <c r="G333" s="29">
        <v>0</v>
      </c>
      <c r="H333" s="35">
        <f t="shared" si="37"/>
        <v>65.607941374494814</v>
      </c>
      <c r="I333" s="32">
        <f t="shared" si="38"/>
        <v>2005.285467051036</v>
      </c>
      <c r="J333" s="36">
        <f t="shared" si="39"/>
        <v>3277365.2326155975</v>
      </c>
      <c r="K333" s="36">
        <v>452903.74626284104</v>
      </c>
    </row>
    <row r="334" spans="1:11" x14ac:dyDescent="0.2">
      <c r="A334" s="2">
        <v>320</v>
      </c>
      <c r="B334" s="25">
        <f t="shared" si="33"/>
        <v>428.65031999335167</v>
      </c>
      <c r="C334" s="32">
        <f t="shared" si="34"/>
        <v>5380953.2310658414</v>
      </c>
      <c r="D334" s="32">
        <f t="shared" si="40"/>
        <v>13051.642215009779</v>
      </c>
      <c r="E334" s="33">
        <f t="shared" si="35"/>
        <v>8.4606170094958782E-3</v>
      </c>
      <c r="F334" s="34">
        <f t="shared" si="36"/>
        <v>0.1</v>
      </c>
      <c r="G334" s="29">
        <v>0</v>
      </c>
      <c r="H334" s="35">
        <f t="shared" si="37"/>
        <v>65.063480268462101</v>
      </c>
      <c r="I334" s="32">
        <f t="shared" si="38"/>
        <v>1988.6441897844857</v>
      </c>
      <c r="J334" s="36">
        <f t="shared" si="39"/>
        <v>3279353.8768053818</v>
      </c>
      <c r="K334" s="36">
        <v>453465.58451404894</v>
      </c>
    </row>
    <row r="335" spans="1:11" x14ac:dyDescent="0.2">
      <c r="A335" s="2">
        <v>321</v>
      </c>
      <c r="B335" s="25">
        <f t="shared" si="33"/>
        <v>428.34914801082522</v>
      </c>
      <c r="C335" s="32">
        <f t="shared" si="34"/>
        <v>5393995.6887998488</v>
      </c>
      <c r="D335" s="32">
        <f t="shared" si="40"/>
        <v>13042.457734007388</v>
      </c>
      <c r="E335" s="33">
        <f t="shared" si="35"/>
        <v>8.4342267971604205E-3</v>
      </c>
      <c r="F335" s="34">
        <f t="shared" si="36"/>
        <v>0.1</v>
      </c>
      <c r="G335" s="29">
        <v>0</v>
      </c>
      <c r="H335" s="35">
        <f t="shared" si="37"/>
        <v>64.523537485817869</v>
      </c>
      <c r="I335" s="32">
        <f t="shared" si="38"/>
        <v>1972.1410136080574</v>
      </c>
      <c r="J335" s="36">
        <f t="shared" si="39"/>
        <v>3281326.0178189897</v>
      </c>
      <c r="K335" s="36">
        <v>454024.62058528862</v>
      </c>
    </row>
    <row r="336" spans="1:11" x14ac:dyDescent="0.2">
      <c r="A336" s="2">
        <v>322</v>
      </c>
      <c r="B336" s="25">
        <f t="shared" ref="B336:B399" si="41">$C$4*(1+($C$6*($C$5/12)*A336))^(-1/$C$6)</f>
        <v>428.04912313695712</v>
      </c>
      <c r="C336" s="32">
        <f t="shared" ref="C336:C399" si="42">(($C$4^$C$6)/((1-$C$6)*($C$5/12)))*(($C$4^(1-$C$6))-(B336^(1-$C$6)))*30.4375</f>
        <v>5407028.9970893431</v>
      </c>
      <c r="D336" s="32">
        <f t="shared" si="40"/>
        <v>13033.308289494365</v>
      </c>
      <c r="E336" s="33">
        <f t="shared" ref="E336:E399" si="43">-LN(B336/B335)*12</f>
        <v>8.4080007048224197E-3</v>
      </c>
      <c r="F336" s="34">
        <f t="shared" ref="F336:F399" si="44">IF(E336&gt;0.1,E336,0.1)</f>
        <v>0.1</v>
      </c>
      <c r="G336" s="29">
        <v>0</v>
      </c>
      <c r="H336" s="35">
        <f t="shared" ref="H336:H399" si="45">H335*EXP(-F336/12)</f>
        <v>63.988075530318547</v>
      </c>
      <c r="I336" s="32">
        <f t="shared" ref="I336:I399" si="46">IF(G336=0,((H335-H336)/(F336/12)*30.4375),D336)</f>
        <v>1955.7747924612738</v>
      </c>
      <c r="J336" s="36">
        <f t="shared" ref="J336:J399" si="47">I336+J335</f>
        <v>3283281.7926114509</v>
      </c>
      <c r="K336" s="36">
        <v>454580.86845249095</v>
      </c>
    </row>
    <row r="337" spans="1:11" x14ac:dyDescent="0.2">
      <c r="A337" s="2">
        <v>323</v>
      </c>
      <c r="B337" s="25">
        <f t="shared" si="41"/>
        <v>427.75023746153818</v>
      </c>
      <c r="C337" s="32">
        <f t="shared" si="42"/>
        <v>5420053.1907288898</v>
      </c>
      <c r="D337" s="32">
        <f t="shared" ref="D337:D400" si="48">C337-C336</f>
        <v>13024.193639546633</v>
      </c>
      <c r="E337" s="33">
        <f t="shared" si="43"/>
        <v>8.3819372062721546E-3</v>
      </c>
      <c r="F337" s="34">
        <f t="shared" si="44"/>
        <v>0.1</v>
      </c>
      <c r="G337" s="29">
        <v>0</v>
      </c>
      <c r="H337" s="35">
        <f t="shared" si="45"/>
        <v>63.457057216890931</v>
      </c>
      <c r="I337" s="32">
        <f t="shared" si="46"/>
        <v>1939.5443897943669</v>
      </c>
      <c r="J337" s="36">
        <f t="shared" si="47"/>
        <v>3285221.3370012455</v>
      </c>
      <c r="K337" s="36">
        <v>455134.3420218816</v>
      </c>
    </row>
    <row r="338" spans="1:11" x14ac:dyDescent="0.2">
      <c r="A338" s="2">
        <v>324</v>
      </c>
      <c r="B338" s="25">
        <f t="shared" si="41"/>
        <v>427.4524831531748</v>
      </c>
      <c r="C338" s="32">
        <f t="shared" si="42"/>
        <v>5433068.3042734563</v>
      </c>
      <c r="D338" s="32">
        <f t="shared" si="48"/>
        <v>13015.113544566557</v>
      </c>
      <c r="E338" s="33">
        <f t="shared" si="43"/>
        <v>8.3560347941098595E-3</v>
      </c>
      <c r="F338" s="34">
        <f t="shared" si="44"/>
        <v>0.1</v>
      </c>
      <c r="G338" s="29">
        <v>0</v>
      </c>
      <c r="H338" s="35">
        <f t="shared" si="45"/>
        <v>62.930445669049845</v>
      </c>
      <c r="I338" s="32">
        <f t="shared" si="46"/>
        <v>1923.4486784895641</v>
      </c>
      <c r="J338" s="36">
        <f t="shared" si="47"/>
        <v>3287144.7856797352</v>
      </c>
      <c r="K338" s="36">
        <v>455685.05513032863</v>
      </c>
    </row>
    <row r="339" spans="1:11" x14ac:dyDescent="0.2">
      <c r="A339" s="2">
        <v>325</v>
      </c>
      <c r="B339" s="25">
        <f t="shared" si="41"/>
        <v>427.15585245826253</v>
      </c>
      <c r="C339" s="32">
        <f t="shared" si="42"/>
        <v>5446074.3720407998</v>
      </c>
      <c r="D339" s="32">
        <f t="shared" si="48"/>
        <v>13006.067767343484</v>
      </c>
      <c r="E339" s="33">
        <f t="shared" si="43"/>
        <v>8.330291979534693E-3</v>
      </c>
      <c r="F339" s="34">
        <f t="shared" si="44"/>
        <v>0.1</v>
      </c>
      <c r="G339" s="29">
        <v>0</v>
      </c>
      <c r="H339" s="35">
        <f t="shared" si="45"/>
        <v>62.408204316337283</v>
      </c>
      <c r="I339" s="32">
        <f t="shared" si="46"/>
        <v>1907.4865407826344</v>
      </c>
      <c r="J339" s="36">
        <f t="shared" si="47"/>
        <v>3289052.272220518</v>
      </c>
      <c r="K339" s="36">
        <v>456233.02154568839</v>
      </c>
    </row>
    <row r="340" spans="1:11" x14ac:dyDescent="0.2">
      <c r="A340" s="2">
        <v>326</v>
      </c>
      <c r="B340" s="25">
        <f t="shared" si="41"/>
        <v>426.86033769997647</v>
      </c>
      <c r="C340" s="32">
        <f t="shared" si="42"/>
        <v>5459071.4281139281</v>
      </c>
      <c r="D340" s="32">
        <f t="shared" si="48"/>
        <v>12997.056073128246</v>
      </c>
      <c r="E340" s="33">
        <f t="shared" si="43"/>
        <v>8.3047072920510168E-3</v>
      </c>
      <c r="F340" s="34">
        <f t="shared" si="44"/>
        <v>0.1</v>
      </c>
      <c r="G340" s="29">
        <v>0</v>
      </c>
      <c r="H340" s="35">
        <f t="shared" si="45"/>
        <v>61.890296891782761</v>
      </c>
      <c r="I340" s="32">
        <f t="shared" si="46"/>
        <v>1891.6568681853928</v>
      </c>
      <c r="J340" s="36">
        <f t="shared" si="47"/>
        <v>3290943.9290887034</v>
      </c>
      <c r="K340" s="36">
        <v>456778.25496714981</v>
      </c>
    </row>
    <row r="341" spans="1:11" x14ac:dyDescent="0.2">
      <c r="A341" s="2">
        <v>327</v>
      </c>
      <c r="B341" s="25">
        <f t="shared" si="41"/>
        <v>426.56593127727905</v>
      </c>
      <c r="C341" s="32">
        <f t="shared" si="42"/>
        <v>5472059.5063432539</v>
      </c>
      <c r="D341" s="32">
        <f t="shared" si="48"/>
        <v>12988.078229325823</v>
      </c>
      <c r="E341" s="33">
        <f t="shared" si="43"/>
        <v>8.2792792791467201E-3</v>
      </c>
      <c r="F341" s="34">
        <f t="shared" si="44"/>
        <v>0.1</v>
      </c>
      <c r="G341" s="29">
        <v>0</v>
      </c>
      <c r="H341" s="35">
        <f t="shared" si="45"/>
        <v>61.376687429384774</v>
      </c>
      <c r="I341" s="32">
        <f t="shared" si="46"/>
        <v>1875.9585614086484</v>
      </c>
      <c r="J341" s="36">
        <f t="shared" si="47"/>
        <v>3292819.8876501122</v>
      </c>
      <c r="K341" s="36">
        <v>457320.76902557688</v>
      </c>
    </row>
    <row r="342" spans="1:11" x14ac:dyDescent="0.2">
      <c r="A342" s="2">
        <v>328</v>
      </c>
      <c r="B342" s="25">
        <f t="shared" si="41"/>
        <v>426.27262566394228</v>
      </c>
      <c r="C342" s="32">
        <f t="shared" si="42"/>
        <v>5485038.640349024</v>
      </c>
      <c r="D342" s="32">
        <f t="shared" si="48"/>
        <v>12979.134005770087</v>
      </c>
      <c r="E342" s="33">
        <f t="shared" si="43"/>
        <v>8.2540065060661919E-3</v>
      </c>
      <c r="F342" s="34">
        <f t="shared" si="44"/>
        <v>0.1</v>
      </c>
      <c r="G342" s="29">
        <v>0</v>
      </c>
      <c r="H342" s="35">
        <f t="shared" si="45"/>
        <v>60.86734026161313</v>
      </c>
      <c r="I342" s="32">
        <f t="shared" si="46"/>
        <v>1860.3905302859287</v>
      </c>
      <c r="J342" s="36">
        <f t="shared" si="47"/>
        <v>3294680.278180398</v>
      </c>
      <c r="K342" s="36">
        <v>457860.5772838493</v>
      </c>
    </row>
    <row r="343" spans="1:11" x14ac:dyDescent="0.2">
      <c r="A343" s="2">
        <v>329</v>
      </c>
      <c r="B343" s="25">
        <f t="shared" si="41"/>
        <v>425.98041340758704</v>
      </c>
      <c r="C343" s="32">
        <f t="shared" si="42"/>
        <v>5498008.8635235326</v>
      </c>
      <c r="D343" s="32">
        <f t="shared" si="48"/>
        <v>12970.223174508661</v>
      </c>
      <c r="E343" s="33">
        <f t="shared" si="43"/>
        <v>8.2288875554913116E-3</v>
      </c>
      <c r="F343" s="34">
        <f t="shared" si="44"/>
        <v>0.1</v>
      </c>
      <c r="G343" s="29">
        <v>0</v>
      </c>
      <c r="H343" s="35">
        <f t="shared" si="45"/>
        <v>60.362220016932042</v>
      </c>
      <c r="I343" s="32">
        <f t="shared" si="46"/>
        <v>1844.9516936976725</v>
      </c>
      <c r="J343" s="36">
        <f t="shared" si="47"/>
        <v>3296525.2298740959</v>
      </c>
      <c r="K343" s="36">
        <v>458397.6932372016</v>
      </c>
    </row>
    <row r="344" spans="1:11" x14ac:dyDescent="0.2">
      <c r="A344" s="2">
        <v>330</v>
      </c>
      <c r="B344" s="25">
        <f t="shared" si="41"/>
        <v>425.68928712873509</v>
      </c>
      <c r="C344" s="32">
        <f t="shared" si="42"/>
        <v>5510970.2090333318</v>
      </c>
      <c r="D344" s="32">
        <f t="shared" si="48"/>
        <v>12961.345509799197</v>
      </c>
      <c r="E344" s="33">
        <f t="shared" si="43"/>
        <v>8.2039210273491155E-3</v>
      </c>
      <c r="F344" s="34">
        <f t="shared" si="44"/>
        <v>0.1</v>
      </c>
      <c r="G344" s="29">
        <v>0</v>
      </c>
      <c r="H344" s="35">
        <f t="shared" si="45"/>
        <v>59.861291617343738</v>
      </c>
      <c r="I344" s="32">
        <f t="shared" si="46"/>
        <v>1829.6409794962797</v>
      </c>
      <c r="J344" s="36">
        <f t="shared" si="47"/>
        <v>3298354.8708535922</v>
      </c>
      <c r="K344" s="36">
        <v>458932.1303135606</v>
      </c>
    </row>
    <row r="345" spans="1:11" x14ac:dyDescent="0.2">
      <c r="A345" s="2">
        <v>331</v>
      </c>
      <c r="B345" s="25">
        <f t="shared" si="41"/>
        <v>425.39923951987959</v>
      </c>
      <c r="C345" s="32">
        <f t="shared" si="42"/>
        <v>5523922.7098214822</v>
      </c>
      <c r="D345" s="32">
        <f t="shared" si="48"/>
        <v>12952.500788150355</v>
      </c>
      <c r="E345" s="33">
        <f t="shared" si="43"/>
        <v>8.1791055384527987E-3</v>
      </c>
      <c r="F345" s="34">
        <f t="shared" si="44"/>
        <v>0.1</v>
      </c>
      <c r="G345" s="29">
        <v>0</v>
      </c>
      <c r="H345" s="35">
        <f t="shared" si="45"/>
        <v>59.364520275952493</v>
      </c>
      <c r="I345" s="32">
        <f t="shared" si="46"/>
        <v>1814.457324431522</v>
      </c>
      <c r="J345" s="36">
        <f t="shared" si="47"/>
        <v>3300169.3281780239</v>
      </c>
      <c r="K345" s="36">
        <v>459463.90187388106</v>
      </c>
    </row>
    <row r="346" spans="1:11" x14ac:dyDescent="0.2">
      <c r="A346" s="2">
        <v>332</v>
      </c>
      <c r="B346" s="25">
        <f t="shared" si="41"/>
        <v>425.11026334456648</v>
      </c>
      <c r="C346" s="32">
        <f t="shared" si="42"/>
        <v>5536866.3986096671</v>
      </c>
      <c r="D346" s="32">
        <f t="shared" si="48"/>
        <v>12943.688788184896</v>
      </c>
      <c r="E346" s="33">
        <f t="shared" si="43"/>
        <v>8.15443972235207E-3</v>
      </c>
      <c r="F346" s="34">
        <f t="shared" si="44"/>
        <v>0.1</v>
      </c>
      <c r="G346" s="29">
        <v>0</v>
      </c>
      <c r="H346" s="35">
        <f t="shared" si="45"/>
        <v>58.871871494548849</v>
      </c>
      <c r="I346" s="32">
        <f t="shared" si="46"/>
        <v>1799.399674076813</v>
      </c>
      <c r="J346" s="36">
        <f t="shared" si="47"/>
        <v>3301968.7278521005</v>
      </c>
      <c r="K346" s="36">
        <v>459993.02121247968</v>
      </c>
    </row>
    <row r="347" spans="1:11" x14ac:dyDescent="0.2">
      <c r="A347" s="2">
        <v>333</v>
      </c>
      <c r="B347" s="25">
        <f t="shared" si="41"/>
        <v>424.82235143649359</v>
      </c>
      <c r="C347" s="32">
        <f t="shared" si="42"/>
        <v>5549801.307900453</v>
      </c>
      <c r="D347" s="32">
        <f t="shared" si="48"/>
        <v>12934.909290785901</v>
      </c>
      <c r="E347" s="33">
        <f t="shared" si="43"/>
        <v>8.1299222289888239E-3</v>
      </c>
      <c r="F347" s="34">
        <f t="shared" si="44"/>
        <v>0.1</v>
      </c>
      <c r="G347" s="29">
        <v>0</v>
      </c>
      <c r="H347" s="35">
        <f t="shared" si="45"/>
        <v>58.383311061213888</v>
      </c>
      <c r="I347" s="32">
        <f t="shared" si="46"/>
        <v>1784.466982755943</v>
      </c>
      <c r="J347" s="36">
        <f t="shared" si="47"/>
        <v>3303753.1948348563</v>
      </c>
      <c r="K347" s="36">
        <v>460519.5015573675</v>
      </c>
    </row>
    <row r="348" spans="1:11" x14ac:dyDescent="0.2">
      <c r="A348" s="2">
        <v>334</v>
      </c>
      <c r="B348" s="25">
        <f t="shared" si="41"/>
        <v>424.53549669862144</v>
      </c>
      <c r="C348" s="32">
        <f t="shared" si="42"/>
        <v>5562727.4699792089</v>
      </c>
      <c r="D348" s="32">
        <f t="shared" si="48"/>
        <v>12926.162078755908</v>
      </c>
      <c r="E348" s="33">
        <f t="shared" si="43"/>
        <v>8.1055517245208503E-3</v>
      </c>
      <c r="F348" s="34">
        <f t="shared" si="44"/>
        <v>0.1</v>
      </c>
      <c r="G348" s="29">
        <v>0</v>
      </c>
      <c r="H348" s="35">
        <f t="shared" si="45"/>
        <v>57.898805047943398</v>
      </c>
      <c r="I348" s="32">
        <f t="shared" si="46"/>
        <v>1769.6582134704652</v>
      </c>
      <c r="J348" s="36">
        <f t="shared" si="47"/>
        <v>3305522.8530483269</v>
      </c>
      <c r="K348" s="36">
        <v>461043.35607058054</v>
      </c>
    </row>
    <row r="349" spans="1:11" x14ac:dyDescent="0.2">
      <c r="A349" s="2">
        <v>335</v>
      </c>
      <c r="B349" s="25">
        <f t="shared" si="41"/>
        <v>424.24969210229921</v>
      </c>
      <c r="C349" s="32">
        <f t="shared" si="42"/>
        <v>5575644.916916512</v>
      </c>
      <c r="D349" s="32">
        <f t="shared" si="48"/>
        <v>12917.446937303059</v>
      </c>
      <c r="E349" s="33">
        <f t="shared" si="43"/>
        <v>8.0813268910401945E-3</v>
      </c>
      <c r="F349" s="34">
        <f t="shared" si="44"/>
        <v>0.1</v>
      </c>
      <c r="G349" s="29">
        <v>0</v>
      </c>
      <c r="H349" s="35">
        <f t="shared" si="45"/>
        <v>57.418319808291741</v>
      </c>
      <c r="I349" s="32">
        <f t="shared" si="46"/>
        <v>1754.9723378276756</v>
      </c>
      <c r="J349" s="36">
        <f t="shared" si="47"/>
        <v>3307277.8253861545</v>
      </c>
      <c r="K349" s="36">
        <v>461564.59784850891</v>
      </c>
    </row>
    <row r="350" spans="1:11" x14ac:dyDescent="0.2">
      <c r="A350" s="2">
        <v>336</v>
      </c>
      <c r="B350" s="25">
        <f t="shared" si="41"/>
        <v>423.96493068640422</v>
      </c>
      <c r="C350" s="32">
        <f t="shared" si="42"/>
        <v>5588553.680569862</v>
      </c>
      <c r="D350" s="32">
        <f t="shared" si="48"/>
        <v>12908.763653350063</v>
      </c>
      <c r="E350" s="33">
        <f t="shared" si="43"/>
        <v>8.0572464263435305E-3</v>
      </c>
      <c r="F350" s="34">
        <f t="shared" si="44"/>
        <v>0.1</v>
      </c>
      <c r="G350" s="29">
        <v>0</v>
      </c>
      <c r="H350" s="35">
        <f t="shared" si="45"/>
        <v>56.941821975035296</v>
      </c>
      <c r="I350" s="32">
        <f t="shared" si="46"/>
        <v>1740.4083359691667</v>
      </c>
      <c r="J350" s="36">
        <f t="shared" si="47"/>
        <v>3309018.2337221238</v>
      </c>
      <c r="K350" s="36">
        <v>462083.23992222425</v>
      </c>
    </row>
    <row r="351" spans="1:11" x14ac:dyDescent="0.2">
      <c r="A351" s="2">
        <v>337</v>
      </c>
      <c r="B351" s="25">
        <f t="shared" si="41"/>
        <v>423.68120555649421</v>
      </c>
      <c r="C351" s="32">
        <f t="shared" si="42"/>
        <v>5601453.7925860006</v>
      </c>
      <c r="D351" s="32">
        <f t="shared" si="48"/>
        <v>12900.112016138621</v>
      </c>
      <c r="E351" s="33">
        <f t="shared" si="43"/>
        <v>8.0333090437092122E-3</v>
      </c>
      <c r="F351" s="34">
        <f t="shared" si="44"/>
        <v>0.1</v>
      </c>
      <c r="G351" s="29">
        <v>0</v>
      </c>
      <c r="H351" s="35">
        <f t="shared" si="45"/>
        <v>56.469278457855253</v>
      </c>
      <c r="I351" s="32">
        <f t="shared" si="46"/>
        <v>1725.965196500106</v>
      </c>
      <c r="J351" s="36">
        <f t="shared" si="47"/>
        <v>3310744.1989186238</v>
      </c>
      <c r="K351" s="36">
        <v>462599.29525780538</v>
      </c>
    </row>
    <row r="352" spans="1:11" x14ac:dyDescent="0.2">
      <c r="A352" s="2">
        <v>338</v>
      </c>
      <c r="B352" s="25">
        <f t="shared" si="41"/>
        <v>423.39850988397279</v>
      </c>
      <c r="C352" s="32">
        <f t="shared" si="42"/>
        <v>5614345.2844027858</v>
      </c>
      <c r="D352" s="32">
        <f t="shared" si="48"/>
        <v>12891.491816785187</v>
      </c>
      <c r="E352" s="33">
        <f t="shared" si="43"/>
        <v>8.0095134716676591E-3</v>
      </c>
      <c r="F352" s="34">
        <f t="shared" si="44"/>
        <v>0.1</v>
      </c>
      <c r="G352" s="29">
        <v>0</v>
      </c>
      <c r="H352" s="35">
        <f t="shared" si="45"/>
        <v>56.000656441039688</v>
      </c>
      <c r="I352" s="32">
        <f t="shared" si="46"/>
        <v>1711.6419164188537</v>
      </c>
      <c r="J352" s="36">
        <f t="shared" si="47"/>
        <v>3312455.8408350428</v>
      </c>
      <c r="K352" s="36">
        <v>463112.77675666253</v>
      </c>
    </row>
    <row r="353" spans="1:11" x14ac:dyDescent="0.2">
      <c r="A353" s="2">
        <v>339</v>
      </c>
      <c r="B353" s="25">
        <f t="shared" si="41"/>
        <v>423.11683690526883</v>
      </c>
      <c r="C353" s="32">
        <f t="shared" si="42"/>
        <v>5627228.1872512521</v>
      </c>
      <c r="D353" s="32">
        <f t="shared" si="48"/>
        <v>12882.902848466299</v>
      </c>
      <c r="E353" s="33">
        <f t="shared" si="43"/>
        <v>7.9858584537504211E-3</v>
      </c>
      <c r="F353" s="34">
        <f t="shared" si="44"/>
        <v>0.1</v>
      </c>
      <c r="G353" s="29">
        <v>0</v>
      </c>
      <c r="H353" s="35">
        <f t="shared" si="45"/>
        <v>55.535923381204654</v>
      </c>
      <c r="I353" s="32">
        <f t="shared" si="46"/>
        <v>1697.4375010474605</v>
      </c>
      <c r="J353" s="36">
        <f t="shared" si="47"/>
        <v>3314153.27833609</v>
      </c>
      <c r="K353" s="36">
        <v>463623.69725585997</v>
      </c>
    </row>
    <row r="354" spans="1:11" x14ac:dyDescent="0.2">
      <c r="A354" s="2">
        <v>340</v>
      </c>
      <c r="B354" s="25">
        <f t="shared" si="41"/>
        <v>422.836179921027</v>
      </c>
      <c r="C354" s="32">
        <f t="shared" si="42"/>
        <v>5640102.5321574947</v>
      </c>
      <c r="D354" s="32">
        <f t="shared" si="48"/>
        <v>12874.344906242564</v>
      </c>
      <c r="E354" s="33">
        <f t="shared" si="43"/>
        <v>7.9623427483045701E-3</v>
      </c>
      <c r="F354" s="34">
        <f t="shared" si="44"/>
        <v>0.1</v>
      </c>
      <c r="G354" s="29">
        <v>0</v>
      </c>
      <c r="H354" s="35">
        <f t="shared" si="45"/>
        <v>55.075047005034229</v>
      </c>
      <c r="I354" s="32">
        <f t="shared" si="46"/>
        <v>1683.3509639624785</v>
      </c>
      <c r="J354" s="36">
        <f t="shared" si="47"/>
        <v>3315836.6293000523</v>
      </c>
      <c r="K354" s="36">
        <v>464132.06952843681</v>
      </c>
    </row>
    <row r="355" spans="1:11" x14ac:dyDescent="0.2">
      <c r="A355" s="2">
        <v>341</v>
      </c>
      <c r="B355" s="25">
        <f t="shared" si="41"/>
        <v>422.55653229531151</v>
      </c>
      <c r="C355" s="32">
        <f t="shared" si="42"/>
        <v>5652968.3499447126</v>
      </c>
      <c r="D355" s="32">
        <f t="shared" si="48"/>
        <v>12865.817787217908</v>
      </c>
      <c r="E355" s="33">
        <f t="shared" si="43"/>
        <v>7.9389651282577821E-3</v>
      </c>
      <c r="F355" s="34">
        <f t="shared" si="44"/>
        <v>0.1</v>
      </c>
      <c r="G355" s="29">
        <v>0</v>
      </c>
      <c r="H355" s="35">
        <f t="shared" si="45"/>
        <v>54.617995307039301</v>
      </c>
      <c r="I355" s="32">
        <f t="shared" si="46"/>
        <v>1669.3813269264726</v>
      </c>
      <c r="J355" s="36">
        <f t="shared" si="47"/>
        <v>3317506.0106269787</v>
      </c>
      <c r="K355" s="36">
        <v>464637.90628372628</v>
      </c>
    </row>
    <row r="356" spans="1:11" x14ac:dyDescent="0.2">
      <c r="A356" s="2">
        <v>342</v>
      </c>
      <c r="B356" s="25">
        <f t="shared" si="41"/>
        <v>422.27788745482241</v>
      </c>
      <c r="C356" s="32">
        <f t="shared" si="42"/>
        <v>5665825.6712350473</v>
      </c>
      <c r="D356" s="32">
        <f t="shared" si="48"/>
        <v>12857.321290334687</v>
      </c>
      <c r="E356" s="33">
        <f t="shared" si="43"/>
        <v>7.9157243808914077E-3</v>
      </c>
      <c r="F356" s="34">
        <f t="shared" si="44"/>
        <v>0.1</v>
      </c>
      <c r="G356" s="29">
        <v>0</v>
      </c>
      <c r="H356" s="35">
        <f t="shared" si="45"/>
        <v>54.16473654733494</v>
      </c>
      <c r="I356" s="32">
        <f t="shared" si="46"/>
        <v>1655.5276198201807</v>
      </c>
      <c r="J356" s="36">
        <f t="shared" si="47"/>
        <v>3319161.5382467988</v>
      </c>
      <c r="K356" s="36">
        <v>465141.22016767366</v>
      </c>
    </row>
    <row r="357" spans="1:11" x14ac:dyDescent="0.2">
      <c r="A357" s="2">
        <v>343</v>
      </c>
      <c r="B357" s="25">
        <f t="shared" si="41"/>
        <v>422.00023888812217</v>
      </c>
      <c r="C357" s="32">
        <f t="shared" si="42"/>
        <v>5678674.5264515122</v>
      </c>
      <c r="D357" s="32">
        <f t="shared" si="48"/>
        <v>12848.855216464959</v>
      </c>
      <c r="E357" s="33">
        <f t="shared" si="43"/>
        <v>7.89261930767623E-3</v>
      </c>
      <c r="F357" s="34">
        <f t="shared" si="44"/>
        <v>0.1</v>
      </c>
      <c r="G357" s="29">
        <v>0</v>
      </c>
      <c r="H357" s="35">
        <f t="shared" si="45"/>
        <v>53.71523924943623</v>
      </c>
      <c r="I357" s="32">
        <f t="shared" si="46"/>
        <v>1641.7888805750356</v>
      </c>
      <c r="J357" s="36">
        <f t="shared" si="47"/>
        <v>3320803.3271273738</v>
      </c>
      <c r="K357" s="36">
        <v>465642.02376315225</v>
      </c>
    </row>
    <row r="358" spans="1:11" x14ac:dyDescent="0.2">
      <c r="A358" s="2">
        <v>344</v>
      </c>
      <c r="B358" s="25">
        <f t="shared" si="41"/>
        <v>421.72358014487651</v>
      </c>
      <c r="C358" s="32">
        <f t="shared" si="42"/>
        <v>5691514.9458199311</v>
      </c>
      <c r="D358" s="32">
        <f t="shared" si="48"/>
        <v>12840.419368418865</v>
      </c>
      <c r="E358" s="33">
        <f t="shared" si="43"/>
        <v>7.8696487240055499E-3</v>
      </c>
      <c r="F358" s="34">
        <f t="shared" si="44"/>
        <v>0.1</v>
      </c>
      <c r="G358" s="29">
        <v>0</v>
      </c>
      <c r="H358" s="35">
        <f t="shared" si="45"/>
        <v>53.269472198072393</v>
      </c>
      <c r="I358" s="32">
        <f t="shared" si="46"/>
        <v>1628.164155106417</v>
      </c>
      <c r="J358" s="36">
        <f t="shared" si="47"/>
        <v>3322431.4912824803</v>
      </c>
      <c r="K358" s="36">
        <v>466140.32959027798</v>
      </c>
    </row>
    <row r="359" spans="1:11" x14ac:dyDescent="0.2">
      <c r="A359" s="2">
        <v>345</v>
      </c>
      <c r="B359" s="25">
        <f t="shared" si="41"/>
        <v>421.44790483510508</v>
      </c>
      <c r="C359" s="32">
        <f t="shared" si="42"/>
        <v>5704346.9593705758</v>
      </c>
      <c r="D359" s="32">
        <f t="shared" si="48"/>
        <v>12832.01355064474</v>
      </c>
      <c r="E359" s="33">
        <f t="shared" si="43"/>
        <v>7.8468114590256148E-3</v>
      </c>
      <c r="F359" s="34">
        <f t="shared" si="44"/>
        <v>0.1</v>
      </c>
      <c r="G359" s="29">
        <v>0</v>
      </c>
      <c r="H359" s="35">
        <f t="shared" si="45"/>
        <v>52.827404437019055</v>
      </c>
      <c r="I359" s="32">
        <f t="shared" si="46"/>
        <v>1614.6524972473151</v>
      </c>
      <c r="J359" s="36">
        <f t="shared" si="47"/>
        <v>3324046.1437797276</v>
      </c>
      <c r="K359" s="36">
        <v>466636.15010672255</v>
      </c>
    </row>
    <row r="360" spans="1:11" x14ac:dyDescent="0.2">
      <c r="A360" s="2">
        <v>346</v>
      </c>
      <c r="B360" s="25">
        <f t="shared" si="41"/>
        <v>421.17320662844276</v>
      </c>
      <c r="C360" s="32">
        <f t="shared" si="42"/>
        <v>5717170.5969402688</v>
      </c>
      <c r="D360" s="32">
        <f t="shared" si="48"/>
        <v>12823.637569692917</v>
      </c>
      <c r="E360" s="33">
        <f t="shared" si="43"/>
        <v>7.8241063554673855E-3</v>
      </c>
      <c r="F360" s="34">
        <f t="shared" si="44"/>
        <v>0.1</v>
      </c>
      <c r="G360" s="29">
        <v>0</v>
      </c>
      <c r="H360" s="35">
        <f t="shared" si="45"/>
        <v>52.389005266948487</v>
      </c>
      <c r="I360" s="32">
        <f t="shared" si="46"/>
        <v>1601.252968682749</v>
      </c>
      <c r="J360" s="36">
        <f t="shared" si="47"/>
        <v>3325647.3967484105</v>
      </c>
      <c r="K360" s="36">
        <v>467129.49770802463</v>
      </c>
    </row>
    <row r="361" spans="1:11" x14ac:dyDescent="0.2">
      <c r="A361" s="2">
        <v>347</v>
      </c>
      <c r="B361" s="25">
        <f t="shared" si="41"/>
        <v>420.89947925341443</v>
      </c>
      <c r="C361" s="32">
        <f t="shared" si="42"/>
        <v>5729985.8881739574</v>
      </c>
      <c r="D361" s="32">
        <f t="shared" si="48"/>
        <v>12815.291233688593</v>
      </c>
      <c r="E361" s="33">
        <f t="shared" si="43"/>
        <v>7.8015322693796513E-3</v>
      </c>
      <c r="F361" s="34">
        <f t="shared" si="44"/>
        <v>0.1</v>
      </c>
      <c r="G361" s="29">
        <v>0</v>
      </c>
      <c r="H361" s="35">
        <f t="shared" si="45"/>
        <v>51.954244243297694</v>
      </c>
      <c r="I361" s="32">
        <f t="shared" si="46"/>
        <v>1587.9646388845224</v>
      </c>
      <c r="J361" s="36">
        <f t="shared" si="47"/>
        <v>3327235.3613872952</v>
      </c>
      <c r="K361" s="36">
        <v>467620.38472789997</v>
      </c>
    </row>
    <row r="362" spans="1:11" x14ac:dyDescent="0.2">
      <c r="A362" s="2">
        <v>348</v>
      </c>
      <c r="B362" s="25">
        <f t="shared" si="41"/>
        <v>420.62671649671887</v>
      </c>
      <c r="C362" s="32">
        <f t="shared" si="42"/>
        <v>5742792.8625266515</v>
      </c>
      <c r="D362" s="32">
        <f t="shared" si="48"/>
        <v>12806.974352694117</v>
      </c>
      <c r="E362" s="33">
        <f t="shared" si="43"/>
        <v>7.7790880699901213E-3</v>
      </c>
      <c r="F362" s="34">
        <f t="shared" si="44"/>
        <v>0.1</v>
      </c>
      <c r="G362" s="29">
        <v>0</v>
      </c>
      <c r="H362" s="35">
        <f t="shared" si="45"/>
        <v>51.523091174154203</v>
      </c>
      <c r="I362" s="32">
        <f t="shared" si="46"/>
        <v>1574.786585046601</v>
      </c>
      <c r="J362" s="36">
        <f t="shared" si="47"/>
        <v>3328810.1479723416</v>
      </c>
      <c r="K362" s="36">
        <v>468108.82343854965</v>
      </c>
    </row>
    <row r="363" spans="1:11" x14ac:dyDescent="0.2">
      <c r="A363" s="2">
        <v>349</v>
      </c>
      <c r="B363" s="25">
        <f t="shared" si="41"/>
        <v>420.35491220252396</v>
      </c>
      <c r="C363" s="32">
        <f t="shared" si="42"/>
        <v>5755591.5492650699</v>
      </c>
      <c r="D363" s="32">
        <f t="shared" si="48"/>
        <v>12798.686738418415</v>
      </c>
      <c r="E363" s="33">
        <f t="shared" si="43"/>
        <v>7.7567726394972246E-3</v>
      </c>
      <c r="F363" s="34">
        <f t="shared" si="44"/>
        <v>0.1</v>
      </c>
      <c r="G363" s="29">
        <v>0</v>
      </c>
      <c r="H363" s="35">
        <f t="shared" si="45"/>
        <v>51.095516118159388</v>
      </c>
      <c r="I363" s="32">
        <f t="shared" si="46"/>
        <v>1561.717892021062</v>
      </c>
      <c r="J363" s="36">
        <f t="shared" si="47"/>
        <v>3330371.8658643626</v>
      </c>
      <c r="K363" s="36">
        <v>468594.82605096686</v>
      </c>
    </row>
    <row r="364" spans="1:11" x14ac:dyDescent="0.2">
      <c r="A364" s="2">
        <v>350</v>
      </c>
      <c r="B364" s="25">
        <f t="shared" si="41"/>
        <v>420.08406027177153</v>
      </c>
      <c r="C364" s="32">
        <f t="shared" si="42"/>
        <v>5768381.9774694787</v>
      </c>
      <c r="D364" s="32">
        <f t="shared" si="48"/>
        <v>12790.428204408847</v>
      </c>
      <c r="E364" s="33">
        <f t="shared" si="43"/>
        <v>7.7345848729125557E-3</v>
      </c>
      <c r="F364" s="34">
        <f t="shared" si="44"/>
        <v>0.1</v>
      </c>
      <c r="G364" s="29">
        <v>0</v>
      </c>
      <c r="H364" s="35">
        <f t="shared" si="45"/>
        <v>50.671489382429186</v>
      </c>
      <c r="I364" s="32">
        <f t="shared" si="46"/>
        <v>1548.7576522545617</v>
      </c>
      <c r="J364" s="36">
        <f t="shared" si="47"/>
        <v>3331920.6235166173</v>
      </c>
      <c r="K364" s="36">
        <v>469078.40471524221</v>
      </c>
    </row>
    <row r="365" spans="1:11" x14ac:dyDescent="0.2">
      <c r="A365" s="2">
        <v>351</v>
      </c>
      <c r="B365" s="25">
        <f t="shared" si="41"/>
        <v>419.81415466149491</v>
      </c>
      <c r="C365" s="32">
        <f t="shared" si="42"/>
        <v>5781164.1760353278</v>
      </c>
      <c r="D365" s="32">
        <f t="shared" si="48"/>
        <v>12782.198565849103</v>
      </c>
      <c r="E365" s="33">
        <f t="shared" si="43"/>
        <v>7.7125236778086675E-3</v>
      </c>
      <c r="F365" s="34">
        <f t="shared" si="44"/>
        <v>0.1</v>
      </c>
      <c r="G365" s="29">
        <v>0</v>
      </c>
      <c r="H365" s="35">
        <f t="shared" si="45"/>
        <v>50.250981520492104</v>
      </c>
      <c r="I365" s="32">
        <f t="shared" si="46"/>
        <v>1535.9049657251933</v>
      </c>
      <c r="J365" s="36">
        <f t="shared" si="47"/>
        <v>3333456.5284823426</v>
      </c>
      <c r="K365" s="36">
        <v>469559.57152086752</v>
      </c>
    </row>
    <row r="366" spans="1:11" x14ac:dyDescent="0.2">
      <c r="A366" s="2">
        <v>352</v>
      </c>
      <c r="B366" s="25">
        <f t="shared" si="41"/>
        <v>419.5451893841435</v>
      </c>
      <c r="C366" s="32">
        <f t="shared" si="42"/>
        <v>5793938.1736749364</v>
      </c>
      <c r="D366" s="32">
        <f t="shared" si="48"/>
        <v>12773.997639608569</v>
      </c>
      <c r="E366" s="33">
        <f t="shared" si="43"/>
        <v>7.6905879742335346E-3</v>
      </c>
      <c r="F366" s="34">
        <f t="shared" si="44"/>
        <v>0.1</v>
      </c>
      <c r="G366" s="29">
        <v>0</v>
      </c>
      <c r="H366" s="35">
        <f t="shared" si="45"/>
        <v>49.833963330244288</v>
      </c>
      <c r="I366" s="32">
        <f t="shared" si="46"/>
        <v>1523.1589398801489</v>
      </c>
      <c r="J366" s="36">
        <f t="shared" si="47"/>
        <v>3334979.6874222229</v>
      </c>
      <c r="K366" s="36">
        <v>470038.338497038</v>
      </c>
    </row>
    <row r="367" spans="1:11" x14ac:dyDescent="0.2">
      <c r="A367" s="2">
        <v>353</v>
      </c>
      <c r="B367" s="25">
        <f t="shared" si="41"/>
        <v>419.27715850691987</v>
      </c>
      <c r="C367" s="32">
        <f t="shared" si="42"/>
        <v>5806703.9989193333</v>
      </c>
      <c r="D367" s="32">
        <f t="shared" si="48"/>
        <v>12765.825244396925</v>
      </c>
      <c r="E367" s="33">
        <f t="shared" si="43"/>
        <v>7.6687766944570166E-3</v>
      </c>
      <c r="F367" s="34">
        <f t="shared" si="44"/>
        <v>0.1</v>
      </c>
      <c r="G367" s="29">
        <v>0</v>
      </c>
      <c r="H367" s="35">
        <f t="shared" si="45"/>
        <v>49.420405851921608</v>
      </c>
      <c r="I367" s="32">
        <f t="shared" si="46"/>
        <v>1510.518689573589</v>
      </c>
      <c r="J367" s="36">
        <f t="shared" si="47"/>
        <v>3336490.2061117967</v>
      </c>
      <c r="K367" s="36">
        <v>470514.71761295298</v>
      </c>
    </row>
    <row r="368" spans="1:11" x14ac:dyDescent="0.2">
      <c r="A368" s="2">
        <v>354</v>
      </c>
      <c r="B368" s="25">
        <f t="shared" si="41"/>
        <v>419.01005615112558</v>
      </c>
      <c r="C368" s="32">
        <f t="shared" si="42"/>
        <v>5819461.6801196551</v>
      </c>
      <c r="D368" s="32">
        <f t="shared" si="48"/>
        <v>12757.681200321764</v>
      </c>
      <c r="E368" s="33">
        <f t="shared" si="43"/>
        <v>7.6470887828306768E-3</v>
      </c>
      <c r="F368" s="34">
        <f t="shared" si="44"/>
        <v>0.1</v>
      </c>
      <c r="G368" s="29">
        <v>0</v>
      </c>
      <c r="H368" s="35">
        <f t="shared" si="45"/>
        <v>49.01028036608853</v>
      </c>
      <c r="I368" s="32">
        <f t="shared" si="46"/>
        <v>1497.9833370053161</v>
      </c>
      <c r="J368" s="36">
        <f t="shared" si="47"/>
        <v>3337988.1894488018</v>
      </c>
      <c r="K368" s="36">
        <v>470988.72077811515</v>
      </c>
    </row>
    <row r="369" spans="1:11" x14ac:dyDescent="0.2">
      <c r="A369" s="2">
        <v>355</v>
      </c>
      <c r="B369" s="25">
        <f t="shared" si="41"/>
        <v>418.74387649151583</v>
      </c>
      <c r="C369" s="32">
        <f t="shared" si="42"/>
        <v>5832211.2454490326</v>
      </c>
      <c r="D369" s="32">
        <f t="shared" si="48"/>
        <v>12749.565329377539</v>
      </c>
      <c r="E369" s="33">
        <f t="shared" si="43"/>
        <v>7.6255231956409032E-3</v>
      </c>
      <c r="F369" s="34">
        <f t="shared" si="44"/>
        <v>0.1</v>
      </c>
      <c r="G369" s="29">
        <v>0</v>
      </c>
      <c r="H369" s="35">
        <f t="shared" si="45"/>
        <v>48.603558391643716</v>
      </c>
      <c r="I369" s="32">
        <f t="shared" si="46"/>
        <v>1485.5520116596826</v>
      </c>
      <c r="J369" s="36">
        <f t="shared" si="47"/>
        <v>3339473.7414604616</v>
      </c>
      <c r="K369" s="36">
        <v>471460.35984262836</v>
      </c>
    </row>
    <row r="370" spans="1:11" x14ac:dyDescent="0.2">
      <c r="A370" s="2">
        <v>356</v>
      </c>
      <c r="B370" s="25">
        <f t="shared" si="41"/>
        <v>418.47861375566606</v>
      </c>
      <c r="C370" s="32">
        <f t="shared" si="42"/>
        <v>5844952.7229040144</v>
      </c>
      <c r="D370" s="32">
        <f t="shared" si="48"/>
        <v>12741.477454981767</v>
      </c>
      <c r="E370" s="33">
        <f t="shared" si="43"/>
        <v>7.6040789008700732E-3</v>
      </c>
      <c r="F370" s="34">
        <f t="shared" si="44"/>
        <v>0.1</v>
      </c>
      <c r="G370" s="29">
        <v>0</v>
      </c>
      <c r="H370" s="35">
        <f t="shared" si="45"/>
        <v>48.200211683842163</v>
      </c>
      <c r="I370" s="32">
        <f t="shared" si="46"/>
        <v>1473.2238502451737</v>
      </c>
      <c r="J370" s="36">
        <f t="shared" si="47"/>
        <v>3340946.9653107068</v>
      </c>
      <c r="K370" s="36">
        <v>471929.64659749373</v>
      </c>
    </row>
    <row r="371" spans="1:11" x14ac:dyDescent="0.2">
      <c r="A371" s="2">
        <v>357</v>
      </c>
      <c r="B371" s="25">
        <f t="shared" si="41"/>
        <v>418.21426222334497</v>
      </c>
      <c r="C371" s="32">
        <f t="shared" si="42"/>
        <v>5857686.1403063023</v>
      </c>
      <c r="D371" s="32">
        <f t="shared" si="48"/>
        <v>12733.417402287945</v>
      </c>
      <c r="E371" s="33">
        <f t="shared" si="43"/>
        <v>7.5827548781150309E-3</v>
      </c>
      <c r="F371" s="34">
        <f t="shared" si="44"/>
        <v>0.1</v>
      </c>
      <c r="G371" s="29">
        <v>0</v>
      </c>
      <c r="H371" s="35">
        <f t="shared" si="45"/>
        <v>47.800212232333728</v>
      </c>
      <c r="I371" s="32">
        <f t="shared" si="46"/>
        <v>1460.99799663456</v>
      </c>
      <c r="J371" s="36">
        <f t="shared" si="47"/>
        <v>3342407.9633073411</v>
      </c>
      <c r="K371" s="36">
        <v>472396.59277490462</v>
      </c>
    </row>
    <row r="372" spans="1:11" x14ac:dyDescent="0.2">
      <c r="A372" s="2">
        <v>358</v>
      </c>
      <c r="B372" s="25">
        <f t="shared" si="41"/>
        <v>417.95081622589862</v>
      </c>
      <c r="C372" s="32">
        <f t="shared" si="42"/>
        <v>5870411.5253042504</v>
      </c>
      <c r="D372" s="32">
        <f t="shared" si="48"/>
        <v>12725.384997948073</v>
      </c>
      <c r="E372" s="33">
        <f t="shared" si="43"/>
        <v>7.561550118366905E-3</v>
      </c>
      <c r="F372" s="34">
        <f t="shared" si="44"/>
        <v>0.1</v>
      </c>
      <c r="G372" s="29">
        <v>0</v>
      </c>
      <c r="H372" s="35">
        <f t="shared" si="45"/>
        <v>47.403532259217968</v>
      </c>
      <c r="I372" s="32">
        <f t="shared" si="46"/>
        <v>1448.873601805311</v>
      </c>
      <c r="J372" s="36">
        <f t="shared" si="47"/>
        <v>3343856.8369091465</v>
      </c>
      <c r="K372" s="36">
        <v>472861.2100485398</v>
      </c>
    </row>
    <row r="373" spans="1:11" x14ac:dyDescent="0.2">
      <c r="A373" s="2">
        <v>359</v>
      </c>
      <c r="B373" s="25">
        <f t="shared" si="41"/>
        <v>417.68827014564295</v>
      </c>
      <c r="C373" s="32">
        <f t="shared" si="42"/>
        <v>5883128.9053744422</v>
      </c>
      <c r="D373" s="32">
        <f t="shared" si="48"/>
        <v>12717.380070191808</v>
      </c>
      <c r="E373" s="33">
        <f t="shared" si="43"/>
        <v>7.5404636238709461E-3</v>
      </c>
      <c r="F373" s="34">
        <f t="shared" si="44"/>
        <v>0.1</v>
      </c>
      <c r="G373" s="29">
        <v>0</v>
      </c>
      <c r="H373" s="35">
        <f t="shared" si="45"/>
        <v>47.010144217115112</v>
      </c>
      <c r="I373" s="32">
        <f t="shared" si="46"/>
        <v>1436.8498237806821</v>
      </c>
      <c r="J373" s="36">
        <f t="shared" si="47"/>
        <v>3345293.6867329273</v>
      </c>
      <c r="K373" s="36">
        <v>473323.51003385527</v>
      </c>
    </row>
    <row r="374" spans="1:11" x14ac:dyDescent="0.2">
      <c r="A374" s="2">
        <v>360</v>
      </c>
      <c r="B374" s="25">
        <f t="shared" si="41"/>
        <v>417.42661841526444</v>
      </c>
      <c r="C374" s="32">
        <f t="shared" si="42"/>
        <v>5895838.3078232659</v>
      </c>
      <c r="D374" s="32">
        <f t="shared" si="48"/>
        <v>12709.402448823676</v>
      </c>
      <c r="E374" s="33">
        <f t="shared" si="43"/>
        <v>7.5194944079903349E-3</v>
      </c>
      <c r="F374" s="34">
        <f t="shared" si="44"/>
        <v>0.1</v>
      </c>
      <c r="G374" s="29">
        <v>0</v>
      </c>
      <c r="H374" s="35">
        <f t="shared" si="45"/>
        <v>46.62002078725304</v>
      </c>
      <c r="I374" s="32">
        <f t="shared" si="46"/>
        <v>1424.9258275712186</v>
      </c>
      <c r="J374" s="36">
        <f t="shared" si="47"/>
        <v>3346718.6125604985</v>
      </c>
      <c r="K374" s="36">
        <v>473783.50428837474</v>
      </c>
    </row>
    <row r="375" spans="1:11" x14ac:dyDescent="0.2">
      <c r="A375" s="2">
        <v>361</v>
      </c>
      <c r="B375" s="25">
        <f t="shared" si="41"/>
        <v>417.16585551723068</v>
      </c>
      <c r="C375" s="32">
        <f t="shared" si="42"/>
        <v>5908539.7597884163</v>
      </c>
      <c r="D375" s="32">
        <f t="shared" si="48"/>
        <v>12701.451965150423</v>
      </c>
      <c r="E375" s="33">
        <f t="shared" si="43"/>
        <v>7.498641495015371E-3</v>
      </c>
      <c r="F375" s="34">
        <f t="shared" si="44"/>
        <v>0.1</v>
      </c>
      <c r="G375" s="29">
        <v>0</v>
      </c>
      <c r="H375" s="35">
        <f t="shared" si="45"/>
        <v>46.233134877570109</v>
      </c>
      <c r="I375" s="32">
        <f t="shared" si="46"/>
        <v>1413.1007851169059</v>
      </c>
      <c r="J375" s="36">
        <f t="shared" si="47"/>
        <v>3348131.7133456157</v>
      </c>
      <c r="K375" s="36">
        <v>474241.20431197854</v>
      </c>
    </row>
    <row r="376" spans="1:11" x14ac:dyDescent="0.2">
      <c r="A376" s="2">
        <v>362</v>
      </c>
      <c r="B376" s="25">
        <f t="shared" si="41"/>
        <v>416.90597598320892</v>
      </c>
      <c r="C376" s="32">
        <f t="shared" si="42"/>
        <v>5921233.2882403219</v>
      </c>
      <c r="D376" s="32">
        <f t="shared" si="48"/>
        <v>12693.528451905586</v>
      </c>
      <c r="E376" s="33">
        <f t="shared" si="43"/>
        <v>7.4779039200232947E-3</v>
      </c>
      <c r="F376" s="34">
        <f t="shared" si="44"/>
        <v>0.1</v>
      </c>
      <c r="G376" s="29">
        <v>0</v>
      </c>
      <c r="H376" s="35">
        <f t="shared" si="45"/>
        <v>45.849459620833777</v>
      </c>
      <c r="I376" s="32">
        <f t="shared" si="46"/>
        <v>1401.3738752294526</v>
      </c>
      <c r="J376" s="36">
        <f t="shared" si="47"/>
        <v>3349533.0872208453</v>
      </c>
      <c r="K376" s="36">
        <v>474696.62154719111</v>
      </c>
    </row>
    <row r="377" spans="1:11" x14ac:dyDescent="0.2">
      <c r="A377" s="2">
        <v>363</v>
      </c>
      <c r="B377" s="25">
        <f t="shared" si="41"/>
        <v>416.64697439349203</v>
      </c>
      <c r="C377" s="32">
        <f t="shared" si="42"/>
        <v>5933918.9199838433</v>
      </c>
      <c r="D377" s="32">
        <f t="shared" si="48"/>
        <v>12685.63174352143</v>
      </c>
      <c r="E377" s="33">
        <f t="shared" si="43"/>
        <v>7.4572807287674606E-3</v>
      </c>
      <c r="F377" s="34">
        <f t="shared" si="44"/>
        <v>0.1</v>
      </c>
      <c r="G377" s="29">
        <v>0</v>
      </c>
      <c r="H377" s="35">
        <f t="shared" si="45"/>
        <v>45.468968372774803</v>
      </c>
      <c r="I377" s="32">
        <f t="shared" si="46"/>
        <v>1389.7442835354007</v>
      </c>
      <c r="J377" s="36">
        <f t="shared" si="47"/>
        <v>3350922.8315043808</v>
      </c>
      <c r="K377" s="36">
        <v>475149.76737946708</v>
      </c>
    </row>
    <row r="378" spans="1:11" x14ac:dyDescent="0.2">
      <c r="A378" s="2">
        <v>364</v>
      </c>
      <c r="B378" s="25">
        <f t="shared" si="41"/>
        <v>416.38884537643514</v>
      </c>
      <c r="C378" s="32">
        <f t="shared" si="42"/>
        <v>5946596.6816594917</v>
      </c>
      <c r="D378" s="32">
        <f t="shared" si="48"/>
        <v>12677.761675648391</v>
      </c>
      <c r="E378" s="33">
        <f t="shared" si="43"/>
        <v>7.4367709774518587E-3</v>
      </c>
      <c r="F378" s="34">
        <f t="shared" si="44"/>
        <v>0.1</v>
      </c>
      <c r="G378" s="29">
        <v>0</v>
      </c>
      <c r="H378" s="35">
        <f t="shared" si="45"/>
        <v>45.091634710236939</v>
      </c>
      <c r="I378" s="32">
        <f t="shared" si="46"/>
        <v>1378.2112024195508</v>
      </c>
      <c r="J378" s="36">
        <f t="shared" si="47"/>
        <v>3352301.0427068002</v>
      </c>
      <c r="K378" s="36">
        <v>475600.65313747583</v>
      </c>
    </row>
    <row r="379" spans="1:11" x14ac:dyDescent="0.2">
      <c r="A379" s="2">
        <v>365</v>
      </c>
      <c r="B379" s="25">
        <f t="shared" si="41"/>
        <v>416.13158360789726</v>
      </c>
      <c r="C379" s="32">
        <f t="shared" si="42"/>
        <v>5959266.5997450799</v>
      </c>
      <c r="D379" s="32">
        <f t="shared" si="48"/>
        <v>12669.918085588142</v>
      </c>
      <c r="E379" s="33">
        <f t="shared" si="43"/>
        <v>7.4163737326789431E-3</v>
      </c>
      <c r="F379" s="34">
        <f t="shared" si="44"/>
        <v>0.1</v>
      </c>
      <c r="G379" s="29">
        <v>0</v>
      </c>
      <c r="H379" s="35">
        <f t="shared" si="45"/>
        <v>44.717432429341976</v>
      </c>
      <c r="I379" s="32">
        <f t="shared" si="46"/>
        <v>1366.7738309688516</v>
      </c>
      <c r="J379" s="36">
        <f t="shared" si="47"/>
        <v>3353667.816537769</v>
      </c>
      <c r="K379" s="36">
        <v>476049.29009338474</v>
      </c>
    </row>
    <row r="380" spans="1:11" x14ac:dyDescent="0.2">
      <c r="A380" s="2">
        <v>366</v>
      </c>
      <c r="B380" s="25">
        <f t="shared" si="41"/>
        <v>415.87518381069293</v>
      </c>
      <c r="C380" s="32">
        <f t="shared" si="42"/>
        <v>5971928.7005570261</v>
      </c>
      <c r="D380" s="32">
        <f t="shared" si="48"/>
        <v>12662.100811946206</v>
      </c>
      <c r="E380" s="33">
        <f t="shared" si="43"/>
        <v>7.3960880712494945E-3</v>
      </c>
      <c r="F380" s="34">
        <f t="shared" si="44"/>
        <v>0.1</v>
      </c>
      <c r="G380" s="29">
        <v>0</v>
      </c>
      <c r="H380" s="35">
        <f t="shared" si="45"/>
        <v>44.34633554367003</v>
      </c>
      <c r="I380" s="32">
        <f t="shared" si="46"/>
        <v>1355.4313749167832</v>
      </c>
      <c r="J380" s="36">
        <f t="shared" si="47"/>
        <v>3355023.2479126859</v>
      </c>
      <c r="K380" s="36">
        <v>476495.68946314114</v>
      </c>
    </row>
    <row r="381" spans="1:11" x14ac:dyDescent="0.2">
      <c r="A381" s="2">
        <v>367</v>
      </c>
      <c r="B381" s="25">
        <f t="shared" si="41"/>
        <v>415.619640754052</v>
      </c>
      <c r="C381" s="32">
        <f t="shared" si="42"/>
        <v>5984583.010251862</v>
      </c>
      <c r="D381" s="32">
        <f t="shared" si="48"/>
        <v>12654.309694835916</v>
      </c>
      <c r="E381" s="33">
        <f t="shared" si="43"/>
        <v>7.37591308001714E-3</v>
      </c>
      <c r="F381" s="34">
        <f t="shared" si="44"/>
        <v>0.1</v>
      </c>
      <c r="G381" s="29">
        <v>0</v>
      </c>
      <c r="H381" s="35">
        <f t="shared" si="45"/>
        <v>43.9783182824549</v>
      </c>
      <c r="I381" s="32">
        <f t="shared" si="46"/>
        <v>1344.1830465882608</v>
      </c>
      <c r="J381" s="36">
        <f t="shared" si="47"/>
        <v>3356367.4309592741</v>
      </c>
      <c r="K381" s="36">
        <v>476939.86240675254</v>
      </c>
    </row>
    <row r="382" spans="1:11" x14ac:dyDescent="0.2">
      <c r="A382" s="2">
        <v>368</v>
      </c>
      <c r="B382" s="25">
        <f t="shared" si="41"/>
        <v>415.36494925308494</v>
      </c>
      <c r="C382" s="32">
        <f t="shared" si="42"/>
        <v>5997229.5548276445</v>
      </c>
      <c r="D382" s="32">
        <f t="shared" si="48"/>
        <v>12646.544575782493</v>
      </c>
      <c r="E382" s="33">
        <f t="shared" si="43"/>
        <v>7.3558478558055336E-3</v>
      </c>
      <c r="F382" s="34">
        <f t="shared" si="44"/>
        <v>0.1</v>
      </c>
      <c r="G382" s="29">
        <v>0</v>
      </c>
      <c r="H382" s="35">
        <f t="shared" si="45"/>
        <v>43.613355088794435</v>
      </c>
      <c r="I382" s="32">
        <f t="shared" si="46"/>
        <v>1333.0280648448481</v>
      </c>
      <c r="J382" s="36">
        <f t="shared" si="47"/>
        <v>3357700.4590241187</v>
      </c>
      <c r="K382" s="36">
        <v>477381.82002856559</v>
      </c>
    </row>
    <row r="383" spans="1:11" x14ac:dyDescent="0.2">
      <c r="A383" s="2">
        <v>369</v>
      </c>
      <c r="B383" s="25">
        <f t="shared" si="41"/>
        <v>415.11110416825818</v>
      </c>
      <c r="C383" s="32">
        <f t="shared" si="42"/>
        <v>6009868.3601252437</v>
      </c>
      <c r="D383" s="32">
        <f t="shared" si="48"/>
        <v>12638.805297599174</v>
      </c>
      <c r="E383" s="33">
        <f t="shared" si="43"/>
        <v>7.3358915052108894E-3</v>
      </c>
      <c r="F383" s="34">
        <f t="shared" si="44"/>
        <v>0.1</v>
      </c>
      <c r="G383" s="29">
        <v>0</v>
      </c>
      <c r="H383" s="35">
        <f t="shared" si="45"/>
        <v>43.251420617875738</v>
      </c>
      <c r="I383" s="32">
        <f t="shared" si="46"/>
        <v>1321.9656550305428</v>
      </c>
      <c r="J383" s="36">
        <f t="shared" si="47"/>
        <v>3359022.4246791494</v>
      </c>
      <c r="K383" s="36">
        <v>477821.57337754389</v>
      </c>
    </row>
    <row r="384" spans="1:11" x14ac:dyDescent="0.2">
      <c r="A384" s="2">
        <v>370</v>
      </c>
      <c r="B384" s="25">
        <f t="shared" si="41"/>
        <v>414.85810040487502</v>
      </c>
      <c r="C384" s="32">
        <f t="shared" si="42"/>
        <v>6022499.4518297883</v>
      </c>
      <c r="D384" s="32">
        <f t="shared" si="48"/>
        <v>12631.091704544611</v>
      </c>
      <c r="E384" s="33">
        <f t="shared" si="43"/>
        <v>7.3160431445178373E-3</v>
      </c>
      <c r="F384" s="34">
        <f t="shared" si="44"/>
        <v>0.1</v>
      </c>
      <c r="G384" s="29">
        <v>0</v>
      </c>
      <c r="H384" s="35">
        <f t="shared" si="45"/>
        <v>42.892489735215101</v>
      </c>
      <c r="I384" s="32">
        <f t="shared" si="46"/>
        <v>1310.9950489179766</v>
      </c>
      <c r="J384" s="36">
        <f t="shared" si="47"/>
        <v>3360333.4197280672</v>
      </c>
      <c r="K384" s="36">
        <v>478259.13344754407</v>
      </c>
    </row>
    <row r="385" spans="1:11" x14ac:dyDescent="0.2">
      <c r="A385" s="2">
        <v>371</v>
      </c>
      <c r="B385" s="25">
        <f t="shared" si="41"/>
        <v>414.60593291256515</v>
      </c>
      <c r="C385" s="32">
        <f t="shared" si="42"/>
        <v>6035122.8554720581</v>
      </c>
      <c r="D385" s="32">
        <f t="shared" si="48"/>
        <v>12623.403642269783</v>
      </c>
      <c r="E385" s="33">
        <f t="shared" si="43"/>
        <v>7.2963018995312982E-3</v>
      </c>
      <c r="F385" s="34">
        <f t="shared" si="44"/>
        <v>0.1</v>
      </c>
      <c r="G385" s="29">
        <v>0</v>
      </c>
      <c r="H385" s="35">
        <f t="shared" si="45"/>
        <v>42.536537514912531</v>
      </c>
      <c r="I385" s="32">
        <f t="shared" si="46"/>
        <v>1300.1154846551344</v>
      </c>
      <c r="J385" s="36">
        <f t="shared" si="47"/>
        <v>3361633.5352127221</v>
      </c>
      <c r="K385" s="36">
        <v>478694.5111775907</v>
      </c>
    </row>
    <row r="386" spans="1:11" x14ac:dyDescent="0.2">
      <c r="A386" s="2">
        <v>372</v>
      </c>
      <c r="B386" s="25">
        <f t="shared" si="41"/>
        <v>414.35459668478023</v>
      </c>
      <c r="C386" s="32">
        <f t="shared" si="42"/>
        <v>6047738.5964296879</v>
      </c>
      <c r="D386" s="32">
        <f t="shared" si="48"/>
        <v>12615.740957629867</v>
      </c>
      <c r="E386" s="33">
        <f t="shared" si="43"/>
        <v>7.2766669054856667E-3</v>
      </c>
      <c r="F386" s="34">
        <f t="shared" si="44"/>
        <v>0.1</v>
      </c>
      <c r="G386" s="29">
        <v>0</v>
      </c>
      <c r="H386" s="35">
        <f t="shared" si="45"/>
        <v>42.183539237920797</v>
      </c>
      <c r="I386" s="32">
        <f t="shared" si="46"/>
        <v>1289.326206712308</v>
      </c>
      <c r="J386" s="36">
        <f t="shared" si="47"/>
        <v>3362922.8614194347</v>
      </c>
      <c r="K386" s="36">
        <v>479127.71745214966</v>
      </c>
    </row>
    <row r="387" spans="1:11" x14ac:dyDescent="0.2">
      <c r="A387" s="2">
        <v>373</v>
      </c>
      <c r="B387" s="25">
        <f t="shared" si="41"/>
        <v>414.10408675829717</v>
      </c>
      <c r="C387" s="32">
        <f t="shared" si="42"/>
        <v>6060346.6999287456</v>
      </c>
      <c r="D387" s="32">
        <f t="shared" si="48"/>
        <v>12608.103499057703</v>
      </c>
      <c r="E387" s="33">
        <f t="shared" si="43"/>
        <v>7.2571373068940374E-3</v>
      </c>
      <c r="F387" s="34">
        <f t="shared" si="44"/>
        <v>0.1</v>
      </c>
      <c r="G387" s="29">
        <v>0</v>
      </c>
      <c r="H387" s="35">
        <f t="shared" si="45"/>
        <v>41.833470390328799</v>
      </c>
      <c r="I387" s="32">
        <f t="shared" si="46"/>
        <v>1278.626465829775</v>
      </c>
      <c r="J387" s="36">
        <f t="shared" si="47"/>
        <v>3364201.4878852642</v>
      </c>
      <c r="K387" s="36">
        <v>479558.7631014004</v>
      </c>
    </row>
    <row r="388" spans="1:11" x14ac:dyDescent="0.2">
      <c r="A388" s="2">
        <v>374</v>
      </c>
      <c r="B388" s="25">
        <f t="shared" si="41"/>
        <v>413.85439821272877</v>
      </c>
      <c r="C388" s="32">
        <f t="shared" si="42"/>
        <v>6072947.1910446789</v>
      </c>
      <c r="D388" s="32">
        <f t="shared" si="48"/>
        <v>12600.491115933284</v>
      </c>
      <c r="E388" s="33">
        <f t="shared" si="43"/>
        <v>7.237712257414727E-3</v>
      </c>
      <c r="F388" s="34">
        <f t="shared" si="44"/>
        <v>0.1</v>
      </c>
      <c r="G388" s="29">
        <v>0</v>
      </c>
      <c r="H388" s="35">
        <f t="shared" si="45"/>
        <v>41.486306661659214</v>
      </c>
      <c r="I388" s="32">
        <f t="shared" si="46"/>
        <v>1268.01551896566</v>
      </c>
      <c r="J388" s="36">
        <f t="shared" si="47"/>
        <v>3365469.5034042299</v>
      </c>
      <c r="K388" s="36">
        <v>479987.65890150663</v>
      </c>
    </row>
    <row r="389" spans="1:11" x14ac:dyDescent="0.2">
      <c r="A389" s="2">
        <v>375</v>
      </c>
      <c r="B389" s="25">
        <f t="shared" si="41"/>
        <v>413.60552617004032</v>
      </c>
      <c r="C389" s="32">
        <f t="shared" si="42"/>
        <v>6085540.094704017</v>
      </c>
      <c r="D389" s="32">
        <f t="shared" si="48"/>
        <v>12592.903659338132</v>
      </c>
      <c r="E389" s="33">
        <f t="shared" si="43"/>
        <v>7.2183909197564913E-3</v>
      </c>
      <c r="F389" s="34">
        <f t="shared" si="44"/>
        <v>0.1</v>
      </c>
      <c r="G389" s="29">
        <v>0</v>
      </c>
      <c r="H389" s="35">
        <f t="shared" si="45"/>
        <v>41.142023943180256</v>
      </c>
      <c r="I389" s="32">
        <f t="shared" si="46"/>
        <v>1257.4926292443936</v>
      </c>
      <c r="J389" s="36">
        <f t="shared" si="47"/>
        <v>3366726.9960334743</v>
      </c>
      <c r="K389" s="36">
        <v>480414.41557488561</v>
      </c>
    </row>
    <row r="390" spans="1:11" x14ac:dyDescent="0.2">
      <c r="A390" s="2">
        <v>376</v>
      </c>
      <c r="B390" s="25">
        <f t="shared" si="41"/>
        <v>413.35746579407333</v>
      </c>
      <c r="C390" s="32">
        <f t="shared" si="42"/>
        <v>6098125.4356853282</v>
      </c>
      <c r="D390" s="32">
        <f t="shared" si="48"/>
        <v>12585.340981311165</v>
      </c>
      <c r="E390" s="33">
        <f t="shared" si="43"/>
        <v>7.1991724655424E-3</v>
      </c>
      <c r="F390" s="34">
        <f t="shared" si="44"/>
        <v>0.1</v>
      </c>
      <c r="G390" s="29">
        <v>0</v>
      </c>
      <c r="H390" s="35">
        <f t="shared" si="45"/>
        <v>40.800598326231444</v>
      </c>
      <c r="I390" s="32">
        <f t="shared" si="46"/>
        <v>1247.0570659055331</v>
      </c>
      <c r="J390" s="36">
        <f t="shared" si="47"/>
        <v>3367974.0530993799</v>
      </c>
      <c r="K390" s="36">
        <v>480839.04379047645</v>
      </c>
    </row>
    <row r="391" spans="1:11" x14ac:dyDescent="0.2">
      <c r="A391" s="2">
        <v>377</v>
      </c>
      <c r="B391" s="25">
        <f t="shared" si="41"/>
        <v>413.11021229007565</v>
      </c>
      <c r="C391" s="32">
        <f t="shared" si="42"/>
        <v>6110703.2386206063</v>
      </c>
      <c r="D391" s="32">
        <f t="shared" si="48"/>
        <v>12577.802935278043</v>
      </c>
      <c r="E391" s="33">
        <f t="shared" si="43"/>
        <v>7.1800560751963871E-3</v>
      </c>
      <c r="F391" s="34">
        <f t="shared" si="44"/>
        <v>0.1</v>
      </c>
      <c r="G391" s="29">
        <v>0</v>
      </c>
      <c r="H391" s="35">
        <f t="shared" si="45"/>
        <v>40.462006100563279</v>
      </c>
      <c r="I391" s="32">
        <f t="shared" si="46"/>
        <v>1236.7081042529737</v>
      </c>
      <c r="J391" s="36">
        <f t="shared" si="47"/>
        <v>3369210.7612036327</v>
      </c>
      <c r="K391" s="36">
        <v>481261.55416400667</v>
      </c>
    </row>
    <row r="392" spans="1:11" x14ac:dyDescent="0.2">
      <c r="A392" s="2">
        <v>378</v>
      </c>
      <c r="B392" s="25">
        <f t="shared" si="41"/>
        <v>412.86376090423857</v>
      </c>
      <c r="C392" s="32">
        <f t="shared" si="42"/>
        <v>6123273.5279966155</v>
      </c>
      <c r="D392" s="32">
        <f t="shared" si="48"/>
        <v>12570.289376009256</v>
      </c>
      <c r="E392" s="33">
        <f t="shared" si="43"/>
        <v>7.1610409378217981E-3</v>
      </c>
      <c r="F392" s="34">
        <f t="shared" si="44"/>
        <v>0.1</v>
      </c>
      <c r="G392" s="29">
        <v>0</v>
      </c>
      <c r="H392" s="35">
        <f t="shared" si="45"/>
        <v>40.126223752690692</v>
      </c>
      <c r="I392" s="32">
        <f t="shared" si="46"/>
        <v>1226.4450256046264</v>
      </c>
      <c r="J392" s="36">
        <f t="shared" si="47"/>
        <v>3370437.2062292374</v>
      </c>
      <c r="K392" s="36">
        <v>481681.95725825761</v>
      </c>
    </row>
    <row r="393" spans="1:11" x14ac:dyDescent="0.2">
      <c r="A393" s="2">
        <v>379</v>
      </c>
      <c r="B393" s="25">
        <f t="shared" si="41"/>
        <v>412.61810692323974</v>
      </c>
      <c r="C393" s="32">
        <f t="shared" si="42"/>
        <v>6135836.3281559655</v>
      </c>
      <c r="D393" s="32">
        <f t="shared" si="48"/>
        <v>12562.800159350038</v>
      </c>
      <c r="E393" s="33">
        <f t="shared" si="43"/>
        <v>7.1421262510919445E-3</v>
      </c>
      <c r="F393" s="34">
        <f t="shared" si="44"/>
        <v>0.1</v>
      </c>
      <c r="G393" s="29">
        <v>0</v>
      </c>
      <c r="H393" s="35">
        <f t="shared" si="45"/>
        <v>39.793227964260126</v>
      </c>
      <c r="I393" s="32">
        <f t="shared" si="46"/>
        <v>1216.267117242641</v>
      </c>
      <c r="J393" s="36">
        <f t="shared" si="47"/>
        <v>3371653.4733464802</v>
      </c>
      <c r="K393" s="36">
        <v>482100.26358332852</v>
      </c>
    </row>
    <row r="394" spans="1:11" x14ac:dyDescent="0.2">
      <c r="A394" s="2">
        <v>380</v>
      </c>
      <c r="B394" s="25">
        <f t="shared" si="41"/>
        <v>412.37324567379318</v>
      </c>
      <c r="C394" s="32">
        <f t="shared" si="42"/>
        <v>6148391.6632984839</v>
      </c>
      <c r="D394" s="32">
        <f t="shared" si="48"/>
        <v>12555.335142518394</v>
      </c>
      <c r="E394" s="33">
        <f t="shared" si="43"/>
        <v>7.1233112211206611E-3</v>
      </c>
      <c r="F394" s="34">
        <f t="shared" si="44"/>
        <v>0.1</v>
      </c>
      <c r="G394" s="29">
        <v>0</v>
      </c>
      <c r="H394" s="35">
        <f t="shared" si="45"/>
        <v>39.462995610430234</v>
      </c>
      <c r="I394" s="32">
        <f t="shared" si="46"/>
        <v>1206.1736723636809</v>
      </c>
      <c r="J394" s="36">
        <f t="shared" si="47"/>
        <v>3372859.6470188438</v>
      </c>
      <c r="K394" s="36">
        <v>482516.48359689931</v>
      </c>
    </row>
    <row r="395" spans="1:11" x14ac:dyDescent="0.2">
      <c r="A395" s="2">
        <v>381</v>
      </c>
      <c r="B395" s="25">
        <f t="shared" si="41"/>
        <v>412.12917252220416</v>
      </c>
      <c r="C395" s="32">
        <f t="shared" si="42"/>
        <v>6160939.5574822789</v>
      </c>
      <c r="D395" s="32">
        <f t="shared" si="48"/>
        <v>12547.894183794968</v>
      </c>
      <c r="E395" s="33">
        <f t="shared" si="43"/>
        <v>7.104595062388851E-3</v>
      </c>
      <c r="F395" s="34">
        <f t="shared" si="44"/>
        <v>0.1</v>
      </c>
      <c r="G395" s="29">
        <v>0</v>
      </c>
      <c r="H395" s="35">
        <f t="shared" si="45"/>
        <v>39.135503758265948</v>
      </c>
      <c r="I395" s="32">
        <f t="shared" si="46"/>
        <v>1196.1639900300547</v>
      </c>
      <c r="J395" s="36">
        <f t="shared" si="47"/>
        <v>3374055.8110088739</v>
      </c>
      <c r="K395" s="36">
        <v>482930.62770449201</v>
      </c>
    </row>
    <row r="396" spans="1:11" x14ac:dyDescent="0.2">
      <c r="A396" s="2">
        <v>382</v>
      </c>
      <c r="B396" s="25">
        <f t="shared" si="41"/>
        <v>411.88588287393128</v>
      </c>
      <c r="C396" s="32">
        <f t="shared" si="42"/>
        <v>6173480.0346250422</v>
      </c>
      <c r="D396" s="32">
        <f t="shared" si="48"/>
        <v>12540.477142763324</v>
      </c>
      <c r="E396" s="33">
        <f t="shared" si="43"/>
        <v>7.0859769976003902E-3</v>
      </c>
      <c r="F396" s="34">
        <f t="shared" si="44"/>
        <v>0.1</v>
      </c>
      <c r="G396" s="29">
        <v>0</v>
      </c>
      <c r="H396" s="35">
        <f t="shared" si="45"/>
        <v>38.810729665145928</v>
      </c>
      <c r="I396" s="32">
        <f t="shared" si="46"/>
        <v>1186.2373751208725</v>
      </c>
      <c r="J396" s="36">
        <f t="shared" si="47"/>
        <v>3375242.048383995</v>
      </c>
      <c r="K396" s="36">
        <v>483342.70625973085</v>
      </c>
    </row>
    <row r="397" spans="1:11" x14ac:dyDescent="0.2">
      <c r="A397" s="2">
        <v>383</v>
      </c>
      <c r="B397" s="25">
        <f t="shared" si="41"/>
        <v>411.64337217315466</v>
      </c>
      <c r="C397" s="32">
        <f t="shared" si="42"/>
        <v>6186013.1185052907</v>
      </c>
      <c r="D397" s="32">
        <f t="shared" si="48"/>
        <v>12533.08388024848</v>
      </c>
      <c r="E397" s="33">
        <f t="shared" si="43"/>
        <v>7.0674562575726912E-3</v>
      </c>
      <c r="F397" s="34">
        <f t="shared" si="44"/>
        <v>0.1</v>
      </c>
      <c r="G397" s="29">
        <v>0</v>
      </c>
      <c r="H397" s="35">
        <f t="shared" si="45"/>
        <v>38.488650777183189</v>
      </c>
      <c r="I397" s="32">
        <f t="shared" si="46"/>
        <v>1176.393138283905</v>
      </c>
      <c r="J397" s="36">
        <f t="shared" si="47"/>
        <v>3376418.4415222788</v>
      </c>
      <c r="K397" s="36">
        <v>483752.72956460121</v>
      </c>
    </row>
    <row r="398" spans="1:11" x14ac:dyDescent="0.2">
      <c r="A398" s="2">
        <v>384</v>
      </c>
      <c r="B398" s="25">
        <f t="shared" si="41"/>
        <v>411.4016359023488</v>
      </c>
      <c r="C398" s="32">
        <f t="shared" si="42"/>
        <v>6198538.8327633347</v>
      </c>
      <c r="D398" s="32">
        <f t="shared" si="48"/>
        <v>12525.714258044027</v>
      </c>
      <c r="E398" s="33">
        <f t="shared" si="43"/>
        <v>7.0490320811672502E-3</v>
      </c>
      <c r="F398" s="34">
        <f t="shared" si="44"/>
        <v>0.1</v>
      </c>
      <c r="G398" s="29">
        <v>0</v>
      </c>
      <c r="H398" s="35">
        <f t="shared" si="45"/>
        <v>38.16924472765885</v>
      </c>
      <c r="I398" s="32">
        <f t="shared" si="46"/>
        <v>1166.6305958876487</v>
      </c>
      <c r="J398" s="36">
        <f t="shared" si="47"/>
        <v>3377585.0721181664</v>
      </c>
      <c r="K398" s="36">
        <v>484160.70786970702</v>
      </c>
    </row>
    <row r="399" spans="1:11" x14ac:dyDescent="0.2">
      <c r="A399" s="2">
        <v>385</v>
      </c>
      <c r="B399" s="25">
        <f t="shared" si="41"/>
        <v>411.16066958186235</v>
      </c>
      <c r="C399" s="32">
        <f t="shared" si="42"/>
        <v>6211057.2009026138</v>
      </c>
      <c r="D399" s="32">
        <f t="shared" si="48"/>
        <v>12518.368139279075</v>
      </c>
      <c r="E399" s="33">
        <f t="shared" si="43"/>
        <v>7.030703715146895E-3</v>
      </c>
      <c r="F399" s="34">
        <f t="shared" si="44"/>
        <v>0.1</v>
      </c>
      <c r="G399" s="29">
        <v>0</v>
      </c>
      <c r="H399" s="35">
        <f t="shared" si="45"/>
        <v>37.852489335468881</v>
      </c>
      <c r="I399" s="32">
        <f t="shared" si="46"/>
        <v>1156.9490699738587</v>
      </c>
      <c r="J399" s="36">
        <f t="shared" si="47"/>
        <v>3378742.0211881404</v>
      </c>
      <c r="K399" s="36">
        <v>484566.6513745272</v>
      </c>
    </row>
    <row r="400" spans="1:11" x14ac:dyDescent="0.2">
      <c r="A400" s="2">
        <v>386</v>
      </c>
      <c r="B400" s="25">
        <f t="shared" ref="B400:B463" si="49">$C$4*(1+($C$6*($C$5/12)*A400))^(-1/$C$6)</f>
        <v>410.92046876950326</v>
      </c>
      <c r="C400" s="32">
        <f t="shared" ref="C400:C463" si="50">(($C$4^$C$6)/((1-$C$6)*($C$5/12)))*(($C$4^(1-$C$6))-(B400^(1-$C$6)))*30.4375</f>
        <v>6223568.246290829</v>
      </c>
      <c r="D400" s="32">
        <f t="shared" si="48"/>
        <v>12511.045388215221</v>
      </c>
      <c r="E400" s="33">
        <f t="shared" ref="E400:E463" si="51">-LN(B400/B399)*12</f>
        <v>7.0124704140903486E-3</v>
      </c>
      <c r="F400" s="34">
        <f t="shared" ref="F400:F463" si="52">IF(E400&gt;0.1,E400,0.1)</f>
        <v>0.1</v>
      </c>
      <c r="G400" s="29">
        <v>0</v>
      </c>
      <c r="H400" s="35">
        <f t="shared" ref="H400:H463" si="53">H399*EXP(-F400/12)</f>
        <v>37.538362603583757</v>
      </c>
      <c r="I400" s="32">
        <f t="shared" ref="I400:I463" si="54">IF(G400=0,((H399-H400)/(F400/12)*30.4375),D400)</f>
        <v>1147.3478882104184</v>
      </c>
      <c r="J400" s="36">
        <f t="shared" ref="J400:J463" si="55">I400+J399</f>
        <v>3379889.3690763507</v>
      </c>
      <c r="K400" s="36">
        <v>484970.57022767048</v>
      </c>
    </row>
    <row r="401" spans="1:11" x14ac:dyDescent="0.2">
      <c r="A401" s="2">
        <v>387</v>
      </c>
      <c r="B401" s="25">
        <f t="shared" si="49"/>
        <v>410.68102906012922</v>
      </c>
      <c r="C401" s="32">
        <f t="shared" si="50"/>
        <v>6236071.992160962</v>
      </c>
      <c r="D401" s="32">
        <f t="shared" ref="D401:D464" si="56">C401-C400</f>
        <v>12503.745870132931</v>
      </c>
      <c r="E401" s="33">
        <f t="shared" si="51"/>
        <v>6.9943314402974594E-3</v>
      </c>
      <c r="F401" s="34">
        <f t="shared" si="52"/>
        <v>0.1</v>
      </c>
      <c r="G401" s="29">
        <v>0</v>
      </c>
      <c r="H401" s="35">
        <f t="shared" si="53"/>
        <v>37.226842717520853</v>
      </c>
      <c r="I401" s="32">
        <f t="shared" si="54"/>
        <v>1137.8263838447554</v>
      </c>
      <c r="J401" s="36">
        <f t="shared" si="55"/>
        <v>3381027.1954601957</v>
      </c>
      <c r="K401" s="36">
        <v>485372.4745271292</v>
      </c>
    </row>
    <row r="402" spans="1:11" x14ac:dyDescent="0.2">
      <c r="A402" s="2">
        <v>388</v>
      </c>
      <c r="B402" s="25">
        <f t="shared" si="49"/>
        <v>410.44234608524425</v>
      </c>
      <c r="C402" s="32">
        <f t="shared" si="50"/>
        <v>6248568.4616125561</v>
      </c>
      <c r="D402" s="32">
        <f t="shared" si="56"/>
        <v>12496.469451594166</v>
      </c>
      <c r="E402" s="33">
        <f t="shared" si="51"/>
        <v>6.9762860636664471E-3</v>
      </c>
      <c r="F402" s="34">
        <f t="shared" si="52"/>
        <v>0.1</v>
      </c>
      <c r="G402" s="29">
        <v>0</v>
      </c>
      <c r="H402" s="35">
        <f t="shared" si="53"/>
        <v>36.917908043829556</v>
      </c>
      <c r="I402" s="32">
        <f t="shared" si="54"/>
        <v>1128.3838956574632</v>
      </c>
      <c r="J402" s="36">
        <f t="shared" si="55"/>
        <v>3382155.5793558531</v>
      </c>
      <c r="K402" s="36">
        <v>485772.37432053185</v>
      </c>
    </row>
    <row r="403" spans="1:11" x14ac:dyDescent="0.2">
      <c r="A403" s="2">
        <v>389</v>
      </c>
      <c r="B403" s="25">
        <f t="shared" si="49"/>
        <v>410.20441551260018</v>
      </c>
      <c r="C403" s="32">
        <f t="shared" si="50"/>
        <v>6261057.6776126437</v>
      </c>
      <c r="D403" s="32">
        <f t="shared" si="56"/>
        <v>12489.216000087559</v>
      </c>
      <c r="E403" s="33">
        <f t="shared" si="51"/>
        <v>6.9583335616191407E-3</v>
      </c>
      <c r="F403" s="34">
        <f t="shared" si="52"/>
        <v>0.1</v>
      </c>
      <c r="G403" s="29">
        <v>0</v>
      </c>
      <c r="H403" s="35">
        <f t="shared" si="53"/>
        <v>36.611537128588928</v>
      </c>
      <c r="I403" s="32">
        <f t="shared" si="54"/>
        <v>1119.0197679163921</v>
      </c>
      <c r="J403" s="36">
        <f t="shared" si="55"/>
        <v>3383274.5991237694</v>
      </c>
      <c r="K403" s="36">
        <v>486170.27960539405</v>
      </c>
    </row>
    <row r="404" spans="1:11" x14ac:dyDescent="0.2">
      <c r="A404" s="2">
        <v>390</v>
      </c>
      <c r="B404" s="25">
        <f t="shared" si="49"/>
        <v>409.96723304580354</v>
      </c>
      <c r="C404" s="32">
        <f t="shared" si="50"/>
        <v>6273539.6629970232</v>
      </c>
      <c r="D404" s="32">
        <f t="shared" si="56"/>
        <v>12481.985384379514</v>
      </c>
      <c r="E404" s="33">
        <f t="shared" si="51"/>
        <v>6.9404732189982162E-3</v>
      </c>
      <c r="F404" s="34">
        <f t="shared" si="52"/>
        <v>0.1</v>
      </c>
      <c r="G404" s="29">
        <v>0</v>
      </c>
      <c r="H404" s="35">
        <f t="shared" si="53"/>
        <v>36.307708695917839</v>
      </c>
      <c r="I404" s="32">
        <f t="shared" si="54"/>
        <v>1109.733350331154</v>
      </c>
      <c r="J404" s="36">
        <f t="shared" si="55"/>
        <v>3384384.3324741004</v>
      </c>
      <c r="K404" s="36">
        <v>486566.20032936864</v>
      </c>
    </row>
    <row r="405" spans="1:11" x14ac:dyDescent="0.2">
      <c r="A405" s="2">
        <v>391</v>
      </c>
      <c r="B405" s="25">
        <f t="shared" si="49"/>
        <v>409.73079442392765</v>
      </c>
      <c r="C405" s="32">
        <f t="shared" si="50"/>
        <v>6286014.4404712105</v>
      </c>
      <c r="D405" s="32">
        <f t="shared" si="56"/>
        <v>12474.777474187315</v>
      </c>
      <c r="E405" s="33">
        <f t="shared" si="51"/>
        <v>6.9227043279751124E-3</v>
      </c>
      <c r="F405" s="34">
        <f t="shared" si="52"/>
        <v>0.1</v>
      </c>
      <c r="G405" s="29">
        <v>0</v>
      </c>
      <c r="H405" s="35">
        <f t="shared" si="53"/>
        <v>36.00640164649748</v>
      </c>
      <c r="I405" s="32">
        <f t="shared" si="54"/>
        <v>1100.5239980078609</v>
      </c>
      <c r="J405" s="36">
        <f t="shared" si="55"/>
        <v>3385484.856472108</v>
      </c>
      <c r="K405" s="36">
        <v>486960.14639049437</v>
      </c>
    </row>
    <row r="406" spans="1:11" x14ac:dyDescent="0.2">
      <c r="A406" s="2">
        <v>392</v>
      </c>
      <c r="B406" s="25">
        <f t="shared" si="49"/>
        <v>409.49509542113083</v>
      </c>
      <c r="C406" s="32">
        <f t="shared" si="50"/>
        <v>6298482.0326116104</v>
      </c>
      <c r="D406" s="32">
        <f t="shared" si="56"/>
        <v>12467.592140399851</v>
      </c>
      <c r="E406" s="33">
        <f t="shared" si="51"/>
        <v>6.9050261879259438E-3</v>
      </c>
      <c r="F406" s="34">
        <f t="shared" si="52"/>
        <v>0.1</v>
      </c>
      <c r="G406" s="29">
        <v>0</v>
      </c>
      <c r="H406" s="35">
        <f t="shared" si="53"/>
        <v>35.707595056106101</v>
      </c>
      <c r="I406" s="32">
        <f t="shared" si="54"/>
        <v>1091.3910714045128</v>
      </c>
      <c r="J406" s="36">
        <f t="shared" si="55"/>
        <v>3386576.2475435124</v>
      </c>
      <c r="K406" s="36">
        <v>487352.12763744331</v>
      </c>
    </row>
    <row r="407" spans="1:11" x14ac:dyDescent="0.2">
      <c r="A407" s="2">
        <v>393</v>
      </c>
      <c r="B407" s="25">
        <f t="shared" si="49"/>
        <v>409.26013184627772</v>
      </c>
      <c r="C407" s="32">
        <f t="shared" si="50"/>
        <v>6310942.4618665101</v>
      </c>
      <c r="D407" s="32">
        <f t="shared" si="56"/>
        <v>12460.429254899733</v>
      </c>
      <c r="E407" s="33">
        <f t="shared" si="51"/>
        <v>6.8874381054020726E-3</v>
      </c>
      <c r="F407" s="34">
        <f t="shared" si="52"/>
        <v>0.1</v>
      </c>
      <c r="G407" s="29">
        <v>0</v>
      </c>
      <c r="H407" s="35">
        <f t="shared" si="53"/>
        <v>35.411268174165954</v>
      </c>
      <c r="I407" s="32">
        <f t="shared" si="54"/>
        <v>1082.3339362863844</v>
      </c>
      <c r="J407" s="36">
        <f t="shared" si="55"/>
        <v>3387658.5814797985</v>
      </c>
      <c r="K407" s="36">
        <v>487742.15386976697</v>
      </c>
    </row>
    <row r="408" spans="1:11" x14ac:dyDescent="0.2">
      <c r="A408" s="2">
        <v>394</v>
      </c>
      <c r="B408" s="25">
        <f t="shared" si="49"/>
        <v>409.02589954256791</v>
      </c>
      <c r="C408" s="32">
        <f t="shared" si="50"/>
        <v>6323395.7505571106</v>
      </c>
      <c r="D408" s="32">
        <f t="shared" si="56"/>
        <v>12453.288690600544</v>
      </c>
      <c r="E408" s="33">
        <f t="shared" si="51"/>
        <v>6.8699393939713714E-3</v>
      </c>
      <c r="F408" s="34">
        <f t="shared" si="52"/>
        <v>0.1</v>
      </c>
      <c r="G408" s="29">
        <v>0</v>
      </c>
      <c r="H408" s="35">
        <f t="shared" si="53"/>
        <v>35.117400422302268</v>
      </c>
      <c r="I408" s="32">
        <f t="shared" si="54"/>
        <v>1073.351963682115</v>
      </c>
      <c r="J408" s="36">
        <f t="shared" si="55"/>
        <v>3388731.9334434806</v>
      </c>
      <c r="K408" s="36">
        <v>488130.23483814154</v>
      </c>
    </row>
    <row r="409" spans="1:11" x14ac:dyDescent="0.2">
      <c r="A409" s="2">
        <v>395</v>
      </c>
      <c r="B409" s="25">
        <f t="shared" si="49"/>
        <v>408.79239438716797</v>
      </c>
      <c r="C409" s="32">
        <f t="shared" si="50"/>
        <v>6335841.9208786665</v>
      </c>
      <c r="D409" s="32">
        <f t="shared" si="56"/>
        <v>12446.170321555808</v>
      </c>
      <c r="E409" s="33">
        <f t="shared" si="51"/>
        <v>6.8525293741687988E-3</v>
      </c>
      <c r="F409" s="34">
        <f t="shared" si="52"/>
        <v>0.1</v>
      </c>
      <c r="G409" s="29">
        <v>0</v>
      </c>
      <c r="H409" s="35">
        <f t="shared" si="53"/>
        <v>34.82597139291417</v>
      </c>
      <c r="I409" s="32">
        <f t="shared" si="54"/>
        <v>1064.4445298400283</v>
      </c>
      <c r="J409" s="36">
        <f t="shared" si="55"/>
        <v>3389796.3779733209</v>
      </c>
      <c r="K409" s="36">
        <v>488516.38024461141</v>
      </c>
    </row>
    <row r="410" spans="1:11" x14ac:dyDescent="0.2">
      <c r="A410" s="2">
        <v>396</v>
      </c>
      <c r="B410" s="25">
        <f t="shared" si="49"/>
        <v>408.55961229084835</v>
      </c>
      <c r="C410" s="32">
        <f t="shared" si="50"/>
        <v>6348280.9949014345</v>
      </c>
      <c r="D410" s="32">
        <f t="shared" si="56"/>
        <v>12439.074022768065</v>
      </c>
      <c r="E410" s="33">
        <f t="shared" si="51"/>
        <v>6.8352073734149798E-3</v>
      </c>
      <c r="F410" s="34">
        <f t="shared" si="52"/>
        <v>0.1</v>
      </c>
      <c r="G410" s="29">
        <v>0</v>
      </c>
      <c r="H410" s="35">
        <f t="shared" si="53"/>
        <v>34.536960847757499</v>
      </c>
      <c r="I410" s="32">
        <f t="shared" si="54"/>
        <v>1055.6110161847414</v>
      </c>
      <c r="J410" s="36">
        <f t="shared" si="55"/>
        <v>3390851.9889895055</v>
      </c>
      <c r="K410" s="36">
        <v>488900.59974283184</v>
      </c>
    </row>
    <row r="411" spans="1:11" x14ac:dyDescent="0.2">
      <c r="A411" s="2">
        <v>397</v>
      </c>
      <c r="B411" s="25">
        <f t="shared" si="49"/>
        <v>408.32754919762584</v>
      </c>
      <c r="C411" s="32">
        <f t="shared" si="50"/>
        <v>6360712.9945717473</v>
      </c>
      <c r="D411" s="32">
        <f t="shared" si="56"/>
        <v>12431.99967031274</v>
      </c>
      <c r="E411" s="33">
        <f t="shared" si="51"/>
        <v>6.8179727258988049E-3</v>
      </c>
      <c r="F411" s="34">
        <f t="shared" si="52"/>
        <v>0.1</v>
      </c>
      <c r="G411" s="29">
        <v>0</v>
      </c>
      <c r="H411" s="35">
        <f t="shared" si="53"/>
        <v>34.250348716539364</v>
      </c>
      <c r="I411" s="32">
        <f t="shared" si="54"/>
        <v>1046.8508092742377</v>
      </c>
      <c r="J411" s="36">
        <f t="shared" si="55"/>
        <v>3391898.8397987797</v>
      </c>
      <c r="K411" s="36">
        <v>489282.90293831035</v>
      </c>
    </row>
    <row r="412" spans="1:11" x14ac:dyDescent="0.2">
      <c r="A412" s="2">
        <v>398</v>
      </c>
      <c r="B412" s="25">
        <f t="shared" si="49"/>
        <v>408.09620108441072</v>
      </c>
      <c r="C412" s="32">
        <f t="shared" si="50"/>
        <v>6373137.9417128889</v>
      </c>
      <c r="D412" s="32">
        <f t="shared" si="56"/>
        <v>12424.947141141631</v>
      </c>
      <c r="E412" s="33">
        <f t="shared" si="51"/>
        <v>6.8008247725000175E-3</v>
      </c>
      <c r="F412" s="34">
        <f t="shared" si="52"/>
        <v>0.1</v>
      </c>
      <c r="G412" s="29">
        <v>0</v>
      </c>
      <c r="H412" s="35">
        <f t="shared" si="53"/>
        <v>33.966115095524351</v>
      </c>
      <c r="I412" s="32">
        <f t="shared" si="54"/>
        <v>1038.1633007573323</v>
      </c>
      <c r="J412" s="36">
        <f t="shared" si="55"/>
        <v>3392937.003099537</v>
      </c>
      <c r="K412" s="36">
        <v>489663.29938864667</v>
      </c>
    </row>
    <row r="413" spans="1:11" x14ac:dyDescent="0.2">
      <c r="A413" s="2">
        <v>399</v>
      </c>
      <c r="B413" s="25">
        <f t="shared" si="49"/>
        <v>407.86556396065737</v>
      </c>
      <c r="C413" s="32">
        <f t="shared" si="50"/>
        <v>6385555.858026322</v>
      </c>
      <c r="D413" s="32">
        <f t="shared" si="56"/>
        <v>12417.916313433088</v>
      </c>
      <c r="E413" s="33">
        <f t="shared" si="51"/>
        <v>6.7837628607371261E-3</v>
      </c>
      <c r="F413" s="34">
        <f t="shared" si="52"/>
        <v>0.1</v>
      </c>
      <c r="G413" s="29">
        <v>0</v>
      </c>
      <c r="H413" s="35">
        <f t="shared" si="53"/>
        <v>33.684240246152335</v>
      </c>
      <c r="I413" s="32">
        <f t="shared" si="54"/>
        <v>1029.5478873312902</v>
      </c>
      <c r="J413" s="36">
        <f t="shared" si="55"/>
        <v>3393966.5509868683</v>
      </c>
      <c r="K413" s="36">
        <v>490041.79860377195</v>
      </c>
    </row>
    <row r="414" spans="1:11" x14ac:dyDescent="0.2">
      <c r="A414" s="2">
        <v>400</v>
      </c>
      <c r="B414" s="25">
        <f t="shared" si="49"/>
        <v>407.6356338680211</v>
      </c>
      <c r="C414" s="32">
        <f t="shared" si="50"/>
        <v>6397966.7650924213</v>
      </c>
      <c r="D414" s="32">
        <f t="shared" si="56"/>
        <v>12410.907066099346</v>
      </c>
      <c r="E414" s="33">
        <f t="shared" si="51"/>
        <v>6.7667863446313429E-3</v>
      </c>
      <c r="F414" s="34">
        <f t="shared" si="52"/>
        <v>0.1</v>
      </c>
      <c r="G414" s="29">
        <v>0</v>
      </c>
      <c r="H414" s="35">
        <f t="shared" si="53"/>
        <v>33.404704593667716</v>
      </c>
      <c r="I414" s="32">
        <f t="shared" si="54"/>
        <v>1021.0039707000687</v>
      </c>
      <c r="J414" s="36">
        <f t="shared" si="55"/>
        <v>3394987.5549575682</v>
      </c>
      <c r="K414" s="36">
        <v>490418.41004618624</v>
      </c>
    </row>
    <row r="415" spans="1:11" x14ac:dyDescent="0.2">
      <c r="A415" s="2">
        <v>401</v>
      </c>
      <c r="B415" s="25">
        <f t="shared" si="49"/>
        <v>407.40640688001741</v>
      </c>
      <c r="C415" s="32">
        <f t="shared" si="50"/>
        <v>6410370.684371613</v>
      </c>
      <c r="D415" s="32">
        <f t="shared" si="56"/>
        <v>12403.919279191643</v>
      </c>
      <c r="E415" s="33">
        <f t="shared" si="51"/>
        <v>6.7498945846918342E-3</v>
      </c>
      <c r="F415" s="34">
        <f t="shared" si="52"/>
        <v>0.1</v>
      </c>
      <c r="G415" s="29">
        <v>0</v>
      </c>
      <c r="H415" s="35">
        <f t="shared" si="53"/>
        <v>33.127488725760074</v>
      </c>
      <c r="I415" s="32">
        <f t="shared" si="54"/>
        <v>1012.5309575326647</v>
      </c>
      <c r="J415" s="36">
        <f t="shared" si="55"/>
        <v>3396000.0859151008</v>
      </c>
      <c r="K415" s="36">
        <v>490793.14313119522</v>
      </c>
    </row>
    <row r="416" spans="1:11" x14ac:dyDescent="0.2">
      <c r="A416" s="2">
        <v>402</v>
      </c>
      <c r="B416" s="25">
        <f t="shared" si="49"/>
        <v>407.1778791016888</v>
      </c>
      <c r="C416" s="32">
        <f t="shared" si="50"/>
        <v>6422767.6372052887</v>
      </c>
      <c r="D416" s="32">
        <f t="shared" si="56"/>
        <v>12396.952833675779</v>
      </c>
      <c r="E416" s="33">
        <f t="shared" si="51"/>
        <v>6.7330869477409969E-3</v>
      </c>
      <c r="F416" s="34">
        <f t="shared" si="52"/>
        <v>0.1</v>
      </c>
      <c r="G416" s="29">
        <v>0</v>
      </c>
      <c r="H416" s="35">
        <f t="shared" si="53"/>
        <v>32.852573391216055</v>
      </c>
      <c r="I416" s="32">
        <f t="shared" si="54"/>
        <v>1004.1282594220301</v>
      </c>
      <c r="J416" s="36">
        <f t="shared" si="55"/>
        <v>3397004.214174523</v>
      </c>
      <c r="K416" s="36">
        <v>491166.00722714548</v>
      </c>
    </row>
    <row r="417" spans="1:11" x14ac:dyDescent="0.2">
      <c r="A417" s="2">
        <v>403</v>
      </c>
      <c r="B417" s="25">
        <f t="shared" si="49"/>
        <v>406.95004666927161</v>
      </c>
      <c r="C417" s="32">
        <f t="shared" si="50"/>
        <v>6435157.644816773</v>
      </c>
      <c r="D417" s="32">
        <f t="shared" si="56"/>
        <v>12390.007611484267</v>
      </c>
      <c r="E417" s="33">
        <f t="shared" si="51"/>
        <v>6.716362806958363E-3</v>
      </c>
      <c r="F417" s="34">
        <f t="shared" si="52"/>
        <v>0.1</v>
      </c>
      <c r="G417" s="29">
        <v>0</v>
      </c>
      <c r="H417" s="35">
        <f t="shared" si="53"/>
        <v>32.579939498582505</v>
      </c>
      <c r="I417" s="32">
        <f t="shared" si="54"/>
        <v>995.79529284404168</v>
      </c>
      <c r="J417" s="36">
        <f t="shared" si="55"/>
        <v>3398000.0094673671</v>
      </c>
      <c r="K417" s="36">
        <v>491537.01165565889</v>
      </c>
    </row>
    <row r="418" spans="1:11" x14ac:dyDescent="0.2">
      <c r="A418" s="2">
        <v>404</v>
      </c>
      <c r="B418" s="25">
        <f t="shared" si="49"/>
        <v>406.72290574987164</v>
      </c>
      <c r="C418" s="32">
        <f t="shared" si="50"/>
        <v>6447540.7283122456</v>
      </c>
      <c r="D418" s="32">
        <f t="shared" si="56"/>
        <v>12383.083495472558</v>
      </c>
      <c r="E418" s="33">
        <f t="shared" si="51"/>
        <v>6.6997215416778888E-3</v>
      </c>
      <c r="F418" s="34">
        <f t="shared" si="52"/>
        <v>0.1</v>
      </c>
      <c r="G418" s="29">
        <v>0</v>
      </c>
      <c r="H418" s="35">
        <f t="shared" si="53"/>
        <v>32.309568114840644</v>
      </c>
      <c r="I418" s="32">
        <f t="shared" si="54"/>
        <v>987.53147911714518</v>
      </c>
      <c r="J418" s="36">
        <f t="shared" si="55"/>
        <v>3398987.5409464841</v>
      </c>
      <c r="K418" s="36">
        <v>491906.16569186549</v>
      </c>
    </row>
    <row r="419" spans="1:11" x14ac:dyDescent="0.2">
      <c r="A419" s="2">
        <v>405</v>
      </c>
      <c r="B419" s="25">
        <f t="shared" si="49"/>
        <v>406.49645254114034</v>
      </c>
      <c r="C419" s="32">
        <f t="shared" si="50"/>
        <v>6459916.9086816795</v>
      </c>
      <c r="D419" s="32">
        <f t="shared" si="56"/>
        <v>12376.180369433947</v>
      </c>
      <c r="E419" s="33">
        <f t="shared" si="51"/>
        <v>6.6831625374132019E-3</v>
      </c>
      <c r="F419" s="34">
        <f t="shared" si="52"/>
        <v>0.1</v>
      </c>
      <c r="G419" s="29">
        <v>0</v>
      </c>
      <c r="H419" s="35">
        <f t="shared" si="53"/>
        <v>32.041440464091281</v>
      </c>
      <c r="I419" s="32">
        <f t="shared" si="54"/>
        <v>979.33624436205025</v>
      </c>
      <c r="J419" s="36">
        <f t="shared" si="55"/>
        <v>3399966.877190846</v>
      </c>
      <c r="K419" s="36">
        <v>492273.47856463544</v>
      </c>
    </row>
    <row r="420" spans="1:11" x14ac:dyDescent="0.2">
      <c r="A420" s="2">
        <v>406</v>
      </c>
      <c r="B420" s="25">
        <f t="shared" si="49"/>
        <v>406.27068327095748</v>
      </c>
      <c r="C420" s="32">
        <f t="shared" si="50"/>
        <v>6472286.2067997968</v>
      </c>
      <c r="D420" s="32">
        <f t="shared" si="56"/>
        <v>12369.298118117265</v>
      </c>
      <c r="E420" s="33">
        <f t="shared" si="51"/>
        <v>6.6666851857135525E-3</v>
      </c>
      <c r="F420" s="34">
        <f t="shared" si="52"/>
        <v>0.1</v>
      </c>
      <c r="G420" s="29">
        <v>0</v>
      </c>
      <c r="H420" s="35">
        <f t="shared" si="53"/>
        <v>31.775537926250909</v>
      </c>
      <c r="I420" s="32">
        <f t="shared" si="54"/>
        <v>971.20901946195829</v>
      </c>
      <c r="J420" s="36">
        <f t="shared" si="55"/>
        <v>3400938.0862103081</v>
      </c>
      <c r="K420" s="36">
        <v>492638.95945680962</v>
      </c>
    </row>
    <row r="421" spans="1:11" x14ac:dyDescent="0.2">
      <c r="A421" s="2">
        <v>407</v>
      </c>
      <c r="B421" s="25">
        <f t="shared" si="49"/>
        <v>406.04559419711723</v>
      </c>
      <c r="C421" s="32">
        <f t="shared" si="50"/>
        <v>6484648.6434269492</v>
      </c>
      <c r="D421" s="32">
        <f t="shared" si="56"/>
        <v>12362.436627152376</v>
      </c>
      <c r="E421" s="33">
        <f t="shared" si="51"/>
        <v>6.6502888841104002E-3</v>
      </c>
      <c r="F421" s="34">
        <f t="shared" si="52"/>
        <v>0.1</v>
      </c>
      <c r="G421" s="29">
        <v>0</v>
      </c>
      <c r="H421" s="35">
        <f t="shared" si="53"/>
        <v>31.511842035758654</v>
      </c>
      <c r="I421" s="32">
        <f t="shared" si="54"/>
        <v>963.14924002295913</v>
      </c>
      <c r="J421" s="36">
        <f t="shared" si="55"/>
        <v>3401901.2354503311</v>
      </c>
      <c r="K421" s="36">
        <v>493002.61750542943</v>
      </c>
    </row>
    <row r="422" spans="1:11" x14ac:dyDescent="0.2">
      <c r="A422" s="2">
        <v>408</v>
      </c>
      <c r="B422" s="25">
        <f t="shared" si="49"/>
        <v>405.82118160701731</v>
      </c>
      <c r="C422" s="32">
        <f t="shared" si="50"/>
        <v>6497004.2392100664</v>
      </c>
      <c r="D422" s="32">
        <f t="shared" si="56"/>
        <v>12355.595783117227</v>
      </c>
      <c r="E422" s="33">
        <f t="shared" si="51"/>
        <v>6.633973036073354E-3</v>
      </c>
      <c r="F422" s="34">
        <f t="shared" si="52"/>
        <v>0.1</v>
      </c>
      <c r="G422" s="29">
        <v>0</v>
      </c>
      <c r="H422" s="35">
        <f t="shared" si="53"/>
        <v>31.250334480293926</v>
      </c>
      <c r="I422" s="32">
        <f t="shared" si="54"/>
        <v>955.15634633492039</v>
      </c>
      <c r="J422" s="36">
        <f t="shared" si="55"/>
        <v>3402856.3917966662</v>
      </c>
      <c r="K422" s="36">
        <v>493364.46180196502</v>
      </c>
    </row>
    <row r="423" spans="1:11" x14ac:dyDescent="0.2">
      <c r="A423" s="2">
        <v>409</v>
      </c>
      <c r="B423" s="25">
        <f t="shared" si="49"/>
        <v>405.59744181735425</v>
      </c>
      <c r="C423" s="32">
        <f t="shared" si="50"/>
        <v>6509353.0146833966</v>
      </c>
      <c r="D423" s="32">
        <f t="shared" si="56"/>
        <v>12348.77547333017</v>
      </c>
      <c r="E423" s="33">
        <f t="shared" si="51"/>
        <v>6.6177370508741177E-3</v>
      </c>
      <c r="F423" s="34">
        <f t="shared" si="52"/>
        <v>0.1</v>
      </c>
      <c r="G423" s="29">
        <v>0</v>
      </c>
      <c r="H423" s="35">
        <f t="shared" si="53"/>
        <v>30.990997099504721</v>
      </c>
      <c r="I423" s="32">
        <f t="shared" si="54"/>
        <v>947.22978333257117</v>
      </c>
      <c r="J423" s="36">
        <f t="shared" si="55"/>
        <v>3403803.6215799986</v>
      </c>
      <c r="K423" s="36">
        <v>493724.50139254262</v>
      </c>
    </row>
    <row r="424" spans="1:11" x14ac:dyDescent="0.2">
      <c r="A424" s="2">
        <v>410</v>
      </c>
      <c r="B424" s="25">
        <f t="shared" si="49"/>
        <v>405.37437117381938</v>
      </c>
      <c r="C424" s="32">
        <f t="shared" si="50"/>
        <v>6521694.9902696963</v>
      </c>
      <c r="D424" s="32">
        <f t="shared" si="56"/>
        <v>12341.975586299784</v>
      </c>
      <c r="E424" s="33">
        <f t="shared" si="51"/>
        <v>6.6015803436037454E-3</v>
      </c>
      <c r="F424" s="34">
        <f t="shared" si="52"/>
        <v>0.1</v>
      </c>
      <c r="G424" s="29">
        <v>0</v>
      </c>
      <c r="H424" s="35">
        <f t="shared" si="53"/>
        <v>30.733811883746487</v>
      </c>
      <c r="I424" s="32">
        <f t="shared" si="54"/>
        <v>939.36900055695025</v>
      </c>
      <c r="J424" s="36">
        <f t="shared" si="55"/>
        <v>3404742.9905805555</v>
      </c>
      <c r="K424" s="36">
        <v>494082.74527817074</v>
      </c>
    </row>
    <row r="425" spans="1:11" x14ac:dyDescent="0.2">
      <c r="A425" s="2">
        <v>411</v>
      </c>
      <c r="B425" s="25">
        <f t="shared" si="49"/>
        <v>405.15196605080263</v>
      </c>
      <c r="C425" s="32">
        <f t="shared" si="50"/>
        <v>6534030.1862808559</v>
      </c>
      <c r="D425" s="32">
        <f t="shared" si="56"/>
        <v>12335.196011159569</v>
      </c>
      <c r="E425" s="33">
        <f t="shared" si="51"/>
        <v>6.5855023349939371E-3</v>
      </c>
      <c r="F425" s="34">
        <f t="shared" si="52"/>
        <v>0.1</v>
      </c>
      <c r="G425" s="29">
        <v>0</v>
      </c>
      <c r="H425" s="35">
        <f t="shared" si="53"/>
        <v>30.478760972831438</v>
      </c>
      <c r="I425" s="32">
        <f t="shared" si="54"/>
        <v>931.57345211721622</v>
      </c>
      <c r="J425" s="36">
        <f t="shared" si="55"/>
        <v>3405674.5640326729</v>
      </c>
      <c r="K425" s="36">
        <v>494439.2024149652</v>
      </c>
    </row>
    <row r="426" spans="1:11" x14ac:dyDescent="0.2">
      <c r="A426" s="2">
        <v>412</v>
      </c>
      <c r="B426" s="25">
        <f t="shared" si="49"/>
        <v>404.930222851096</v>
      </c>
      <c r="C426" s="32">
        <f t="shared" si="50"/>
        <v>6546358.6229188154</v>
      </c>
      <c r="D426" s="32">
        <f t="shared" si="56"/>
        <v>12328.436637959443</v>
      </c>
      <c r="E426" s="33">
        <f t="shared" si="51"/>
        <v>6.5695024514622865E-3</v>
      </c>
      <c r="F426" s="34">
        <f t="shared" si="52"/>
        <v>0.1</v>
      </c>
      <c r="G426" s="29">
        <v>0</v>
      </c>
      <c r="H426" s="35">
        <f t="shared" si="53"/>
        <v>30.225826654788261</v>
      </c>
      <c r="I426" s="32">
        <f t="shared" si="54"/>
        <v>923.8425966527052</v>
      </c>
      <c r="J426" s="36">
        <f t="shared" si="55"/>
        <v>3406598.4066293258</v>
      </c>
      <c r="K426" s="36">
        <v>494793.88171437295</v>
      </c>
    </row>
    <row r="427" spans="1:11" x14ac:dyDescent="0.2">
      <c r="A427" s="2">
        <v>413</v>
      </c>
      <c r="B427" s="25">
        <f t="shared" si="49"/>
        <v>404.70913800560493</v>
      </c>
      <c r="C427" s="32">
        <f t="shared" si="50"/>
        <v>6558680.3202764699</v>
      </c>
      <c r="D427" s="32">
        <f t="shared" si="56"/>
        <v>12321.697357654572</v>
      </c>
      <c r="E427" s="33">
        <f t="shared" si="51"/>
        <v>6.5535801249242548E-3</v>
      </c>
      <c r="F427" s="34">
        <f t="shared" si="52"/>
        <v>0.1</v>
      </c>
      <c r="G427" s="29">
        <v>0</v>
      </c>
      <c r="H427" s="35">
        <f t="shared" si="53"/>
        <v>29.97499136463211</v>
      </c>
      <c r="I427" s="32">
        <f t="shared" si="54"/>
        <v>916.17589729533836</v>
      </c>
      <c r="J427" s="36">
        <f t="shared" si="55"/>
        <v>3407514.5825266209</v>
      </c>
      <c r="K427" s="36">
        <v>495146.79204339499</v>
      </c>
    </row>
    <row r="428" spans="1:11" x14ac:dyDescent="0.2">
      <c r="A428" s="2">
        <v>414</v>
      </c>
      <c r="B428" s="25">
        <f t="shared" si="49"/>
        <v>404.48870797305887</v>
      </c>
      <c r="C428" s="32">
        <f t="shared" si="50"/>
        <v>6570995.2983384924</v>
      </c>
      <c r="D428" s="32">
        <f t="shared" si="56"/>
        <v>12314.978062022477</v>
      </c>
      <c r="E428" s="33">
        <f t="shared" si="51"/>
        <v>6.5377347928584108E-3</v>
      </c>
      <c r="F428" s="34">
        <f t="shared" si="52"/>
        <v>0.1</v>
      </c>
      <c r="G428" s="29">
        <v>0</v>
      </c>
      <c r="H428" s="35">
        <f t="shared" si="53"/>
        <v>29.726237683144809</v>
      </c>
      <c r="I428" s="32">
        <f t="shared" si="54"/>
        <v>908.57282163236709</v>
      </c>
      <c r="J428" s="36">
        <f t="shared" si="55"/>
        <v>3408423.1553482534</v>
      </c>
      <c r="K428" s="36">
        <v>495497.94222480792</v>
      </c>
    </row>
    <row r="429" spans="1:11" x14ac:dyDescent="0.2">
      <c r="A429" s="2">
        <v>415</v>
      </c>
      <c r="B429" s="25">
        <f t="shared" si="49"/>
        <v>404.26892923972952</v>
      </c>
      <c r="C429" s="32">
        <f t="shared" si="50"/>
        <v>6583303.5769822998</v>
      </c>
      <c r="D429" s="32">
        <f t="shared" si="56"/>
        <v>12308.278643807396</v>
      </c>
      <c r="E429" s="33">
        <f t="shared" si="51"/>
        <v>6.5219658981184054E-3</v>
      </c>
      <c r="F429" s="34">
        <f t="shared" si="52"/>
        <v>0.1</v>
      </c>
      <c r="G429" s="29">
        <v>0</v>
      </c>
      <c r="H429" s="35">
        <f t="shared" si="53"/>
        <v>29.479548335665172</v>
      </c>
      <c r="I429" s="32">
        <f t="shared" si="54"/>
        <v>901.03284166937738</v>
      </c>
      <c r="J429" s="36">
        <f t="shared" si="55"/>
        <v>3409324.1881899228</v>
      </c>
      <c r="K429" s="36">
        <v>495847.34103738458</v>
      </c>
    </row>
    <row r="430" spans="1:11" x14ac:dyDescent="0.2">
      <c r="A430" s="2">
        <v>416</v>
      </c>
      <c r="B430" s="25">
        <f t="shared" si="49"/>
        <v>404.04979831915017</v>
      </c>
      <c r="C430" s="32">
        <f t="shared" si="50"/>
        <v>6595605.1759785721</v>
      </c>
      <c r="D430" s="32">
        <f t="shared" si="56"/>
        <v>12301.598996272311</v>
      </c>
      <c r="E430" s="33">
        <f t="shared" si="51"/>
        <v>6.5062728889409057E-3</v>
      </c>
      <c r="F430" s="34">
        <f t="shared" si="52"/>
        <v>0.1</v>
      </c>
      <c r="G430" s="29">
        <v>0</v>
      </c>
      <c r="H430" s="35">
        <f t="shared" si="53"/>
        <v>29.234906190889376</v>
      </c>
      <c r="I430" s="32">
        <f t="shared" si="54"/>
        <v>893.55543379359347</v>
      </c>
      <c r="J430" s="36">
        <f t="shared" si="55"/>
        <v>3410217.7436237163</v>
      </c>
      <c r="K430" s="36">
        <v>496194.99721611344</v>
      </c>
    </row>
    <row r="431" spans="1:11" x14ac:dyDescent="0.2">
      <c r="A431" s="2">
        <v>417</v>
      </c>
      <c r="B431" s="25">
        <f t="shared" si="49"/>
        <v>403.83131175183917</v>
      </c>
      <c r="C431" s="32">
        <f t="shared" si="50"/>
        <v>6607900.1149924491</v>
      </c>
      <c r="D431" s="32">
        <f t="shared" si="56"/>
        <v>12294.939013876952</v>
      </c>
      <c r="E431" s="33">
        <f t="shared" si="51"/>
        <v>6.4906552188655348E-3</v>
      </c>
      <c r="F431" s="34">
        <f t="shared" si="52"/>
        <v>0.1</v>
      </c>
      <c r="G431" s="29">
        <v>0</v>
      </c>
      <c r="H431" s="35">
        <f t="shared" si="53"/>
        <v>28.992294259681273</v>
      </c>
      <c r="I431" s="32">
        <f t="shared" si="54"/>
        <v>886.14007873759533</v>
      </c>
      <c r="J431" s="36">
        <f t="shared" si="55"/>
        <v>3411103.8837024537</v>
      </c>
      <c r="K431" s="36">
        <v>496540.91945241712</v>
      </c>
    </row>
    <row r="432" spans="1:11" x14ac:dyDescent="0.2">
      <c r="A432" s="2">
        <v>418</v>
      </c>
      <c r="B432" s="25">
        <f t="shared" si="49"/>
        <v>403.61346610502761</v>
      </c>
      <c r="C432" s="32">
        <f t="shared" si="50"/>
        <v>6620188.4135841401</v>
      </c>
      <c r="D432" s="32">
        <f t="shared" si="56"/>
        <v>12288.298591691069</v>
      </c>
      <c r="E432" s="33">
        <f t="shared" si="51"/>
        <v>6.4751123466428324E-3</v>
      </c>
      <c r="F432" s="34">
        <f t="shared" si="52"/>
        <v>0.1</v>
      </c>
      <c r="G432" s="29">
        <v>0</v>
      </c>
      <c r="H432" s="35">
        <f t="shared" si="53"/>
        <v>28.751695693892582</v>
      </c>
      <c r="I432" s="32">
        <f t="shared" si="54"/>
        <v>878.7862615431934</v>
      </c>
      <c r="J432" s="36">
        <f t="shared" si="55"/>
        <v>3411982.6699639969</v>
      </c>
      <c r="K432" s="36">
        <v>496885.11639436951</v>
      </c>
    </row>
    <row r="433" spans="1:11" x14ac:dyDescent="0.2">
      <c r="A433" s="2">
        <v>419</v>
      </c>
      <c r="B433" s="25">
        <f t="shared" si="49"/>
        <v>403.39625797238881</v>
      </c>
      <c r="C433" s="32">
        <f t="shared" si="50"/>
        <v>6632470.0912096966</v>
      </c>
      <c r="D433" s="32">
        <f t="shared" si="56"/>
        <v>12281.677625556476</v>
      </c>
      <c r="E433" s="33">
        <f t="shared" si="51"/>
        <v>6.4596437362288584E-3</v>
      </c>
      <c r="F433" s="34">
        <f t="shared" si="52"/>
        <v>0.1</v>
      </c>
      <c r="G433" s="29">
        <v>0</v>
      </c>
      <c r="H433" s="35">
        <f t="shared" si="53"/>
        <v>28.513093785192879</v>
      </c>
      <c r="I433" s="32">
        <f t="shared" si="54"/>
        <v>871.49347152566554</v>
      </c>
      <c r="J433" s="36">
        <f t="shared" si="55"/>
        <v>3412854.1634355225</v>
      </c>
      <c r="K433" s="36">
        <v>497227.5966469121</v>
      </c>
    </row>
    <row r="434" spans="1:11" x14ac:dyDescent="0.2">
      <c r="A434" s="2">
        <v>420</v>
      </c>
      <c r="B434" s="25">
        <f t="shared" si="49"/>
        <v>403.17968397377325</v>
      </c>
      <c r="C434" s="32">
        <f t="shared" si="50"/>
        <v>6644745.1672219839</v>
      </c>
      <c r="D434" s="32">
        <f t="shared" si="56"/>
        <v>12275.076012287289</v>
      </c>
      <c r="E434" s="33">
        <f t="shared" si="51"/>
        <v>6.4442488566518203E-3</v>
      </c>
      <c r="F434" s="34">
        <f t="shared" si="52"/>
        <v>0.1</v>
      </c>
      <c r="G434" s="29">
        <v>0</v>
      </c>
      <c r="H434" s="35">
        <f t="shared" si="53"/>
        <v>28.27647196390928</v>
      </c>
      <c r="I434" s="32">
        <f t="shared" si="54"/>
        <v>864.26120223834494</v>
      </c>
      <c r="J434" s="36">
        <f t="shared" si="55"/>
        <v>3413718.424637761</v>
      </c>
      <c r="K434" s="36">
        <v>497568.36877206905</v>
      </c>
    </row>
    <row r="435" spans="1:11" x14ac:dyDescent="0.2">
      <c r="A435" s="2">
        <v>421</v>
      </c>
      <c r="B435" s="25">
        <f t="shared" si="49"/>
        <v>402.96374075494413</v>
      </c>
      <c r="C435" s="32">
        <f t="shared" si="50"/>
        <v>6657013.6608713735</v>
      </c>
      <c r="D435" s="32">
        <f t="shared" si="56"/>
        <v>12268.493649389595</v>
      </c>
      <c r="E435" s="33">
        <f t="shared" si="51"/>
        <v>6.4289271820386698E-3</v>
      </c>
      <c r="F435" s="34">
        <f t="shared" si="52"/>
        <v>0.1</v>
      </c>
      <c r="G435" s="29">
        <v>0</v>
      </c>
      <c r="H435" s="35">
        <f t="shared" si="53"/>
        <v>28.041813797875768</v>
      </c>
      <c r="I435" s="32">
        <f t="shared" si="54"/>
        <v>857.0889514374021</v>
      </c>
      <c r="J435" s="36">
        <f t="shared" si="55"/>
        <v>3414575.5135891982</v>
      </c>
      <c r="K435" s="36">
        <v>497907.44128916122</v>
      </c>
    </row>
    <row r="436" spans="1:11" x14ac:dyDescent="0.2">
      <c r="A436" s="2">
        <v>422</v>
      </c>
      <c r="B436" s="25">
        <f t="shared" si="49"/>
        <v>402.74842498731942</v>
      </c>
      <c r="C436" s="32">
        <f t="shared" si="50"/>
        <v>6669275.5913064685</v>
      </c>
      <c r="D436" s="32">
        <f t="shared" si="56"/>
        <v>12261.930435094982</v>
      </c>
      <c r="E436" s="33">
        <f t="shared" si="51"/>
        <v>6.4136781914510849E-3</v>
      </c>
      <c r="F436" s="34">
        <f t="shared" si="52"/>
        <v>0.1</v>
      </c>
      <c r="G436" s="29">
        <v>0</v>
      </c>
      <c r="H436" s="35">
        <f t="shared" si="53"/>
        <v>27.809102991292068</v>
      </c>
      <c r="I436" s="32">
        <f t="shared" si="54"/>
        <v>849.97622104696518</v>
      </c>
      <c r="J436" s="36">
        <f t="shared" si="55"/>
        <v>3415425.4898102451</v>
      </c>
      <c r="K436" s="36">
        <v>498244.82267501921</v>
      </c>
    </row>
    <row r="437" spans="1:11" x14ac:dyDescent="0.2">
      <c r="A437" s="2">
        <v>423</v>
      </c>
      <c r="B437" s="25">
        <f t="shared" si="49"/>
        <v>402.5337333677146</v>
      </c>
      <c r="C437" s="32">
        <f t="shared" si="50"/>
        <v>6681530.9775749901</v>
      </c>
      <c r="D437" s="32">
        <f t="shared" si="56"/>
        <v>12255.386268521659</v>
      </c>
      <c r="E437" s="33">
        <f t="shared" si="51"/>
        <v>6.398501368910731E-3</v>
      </c>
      <c r="F437" s="34">
        <f t="shared" si="52"/>
        <v>0.1</v>
      </c>
      <c r="G437" s="29">
        <v>0</v>
      </c>
      <c r="H437" s="35">
        <f t="shared" si="53"/>
        <v>27.578323383591975</v>
      </c>
      <c r="I437" s="32">
        <f t="shared" si="54"/>
        <v>842.9225171245896</v>
      </c>
      <c r="J437" s="36">
        <f t="shared" si="55"/>
        <v>3416268.4123273697</v>
      </c>
      <c r="K437" s="36">
        <v>498580.52136419521</v>
      </c>
    </row>
    <row r="438" spans="1:11" x14ac:dyDescent="0.2">
      <c r="A438" s="2">
        <v>424</v>
      </c>
      <c r="B438" s="25">
        <f t="shared" si="49"/>
        <v>402.31966261808924</v>
      </c>
      <c r="C438" s="32">
        <f t="shared" si="50"/>
        <v>6693779.8386244737</v>
      </c>
      <c r="D438" s="32">
        <f t="shared" si="56"/>
        <v>12248.86104948353</v>
      </c>
      <c r="E438" s="33">
        <f t="shared" si="51"/>
        <v>6.3833962033138861E-3</v>
      </c>
      <c r="F438" s="34">
        <f t="shared" si="52"/>
        <v>0.1</v>
      </c>
      <c r="G438" s="29">
        <v>0</v>
      </c>
      <c r="H438" s="35">
        <f t="shared" si="53"/>
        <v>27.3494589483211</v>
      </c>
      <c r="I438" s="32">
        <f t="shared" si="54"/>
        <v>835.92734982687125</v>
      </c>
      <c r="J438" s="36">
        <f t="shared" si="55"/>
        <v>3417104.3396771965</v>
      </c>
      <c r="K438" s="36">
        <v>498914.54574917397</v>
      </c>
    </row>
    <row r="439" spans="1:11" x14ac:dyDescent="0.2">
      <c r="A439" s="2">
        <v>425</v>
      </c>
      <c r="B439" s="25">
        <f t="shared" si="49"/>
        <v>402.10620948529663</v>
      </c>
      <c r="C439" s="32">
        <f t="shared" si="50"/>
        <v>6706022.1933030719</v>
      </c>
      <c r="D439" s="32">
        <f t="shared" si="56"/>
        <v>12242.354678598233</v>
      </c>
      <c r="E439" s="33">
        <f t="shared" si="51"/>
        <v>6.368362188378063E-3</v>
      </c>
      <c r="F439" s="34">
        <f t="shared" si="52"/>
        <v>0.1</v>
      </c>
      <c r="G439" s="29">
        <v>0</v>
      </c>
      <c r="H439" s="35">
        <f t="shared" si="53"/>
        <v>27.122493792023906</v>
      </c>
      <c r="I439" s="32">
        <f t="shared" si="54"/>
        <v>828.9902333755</v>
      </c>
      <c r="J439" s="36">
        <f t="shared" si="55"/>
        <v>3417933.3299105722</v>
      </c>
      <c r="K439" s="36">
        <v>499246.9041805825</v>
      </c>
    </row>
    <row r="440" spans="1:11" x14ac:dyDescent="0.2">
      <c r="A440" s="2">
        <v>426</v>
      </c>
      <c r="B440" s="25">
        <f t="shared" si="49"/>
        <v>401.89337074083778</v>
      </c>
      <c r="C440" s="32">
        <f t="shared" si="50"/>
        <v>6718258.0603603404</v>
      </c>
      <c r="D440" s="32">
        <f t="shared" si="56"/>
        <v>12235.867057268508</v>
      </c>
      <c r="E440" s="33">
        <f t="shared" si="51"/>
        <v>6.3533988225473034E-3</v>
      </c>
      <c r="F440" s="34">
        <f t="shared" si="52"/>
        <v>0.1</v>
      </c>
      <c r="G440" s="29">
        <v>0</v>
      </c>
      <c r="H440" s="35">
        <f t="shared" si="53"/>
        <v>26.897412153139996</v>
      </c>
      <c r="I440" s="32">
        <f t="shared" si="54"/>
        <v>822.11068602348325</v>
      </c>
      <c r="J440" s="36">
        <f t="shared" si="55"/>
        <v>3418755.4405965954</v>
      </c>
      <c r="K440" s="36">
        <v>499577.60496739886</v>
      </c>
    </row>
    <row r="441" spans="1:11" x14ac:dyDescent="0.2">
      <c r="A441" s="2">
        <v>427</v>
      </c>
      <c r="B441" s="25">
        <f t="shared" si="49"/>
        <v>401.68114318061646</v>
      </c>
      <c r="C441" s="32">
        <f t="shared" si="50"/>
        <v>6730487.4584479062</v>
      </c>
      <c r="D441" s="32">
        <f t="shared" si="56"/>
        <v>12229.398087565787</v>
      </c>
      <c r="E441" s="33">
        <f t="shared" si="51"/>
        <v>6.3385056089947933E-3</v>
      </c>
      <c r="F441" s="34">
        <f t="shared" si="52"/>
        <v>0.1</v>
      </c>
      <c r="G441" s="29">
        <v>0</v>
      </c>
      <c r="H441" s="35">
        <f t="shared" si="53"/>
        <v>26.674198400909546</v>
      </c>
      <c r="I441" s="32">
        <f t="shared" si="54"/>
        <v>815.28823002171794</v>
      </c>
      <c r="J441" s="36">
        <f t="shared" si="55"/>
        <v>3419570.7288266174</v>
      </c>
      <c r="K441" s="36">
        <v>499906.65637715999</v>
      </c>
    </row>
    <row r="442" spans="1:11" x14ac:dyDescent="0.2">
      <c r="A442" s="2">
        <v>428</v>
      </c>
      <c r="B442" s="25">
        <f t="shared" si="49"/>
        <v>401.46952362469835</v>
      </c>
      <c r="C442" s="32">
        <f t="shared" si="50"/>
        <v>6742710.4061201885</v>
      </c>
      <c r="D442" s="32">
        <f t="shared" si="56"/>
        <v>12222.947672282346</v>
      </c>
      <c r="E442" s="33">
        <f t="shared" si="51"/>
        <v>6.3236820555361509E-3</v>
      </c>
      <c r="F442" s="34">
        <f t="shared" si="52"/>
        <v>0.1</v>
      </c>
      <c r="G442" s="29">
        <v>0</v>
      </c>
      <c r="H442" s="35">
        <f t="shared" si="53"/>
        <v>26.452837034287835</v>
      </c>
      <c r="I442" s="32">
        <f t="shared" si="54"/>
        <v>808.52239158579823</v>
      </c>
      <c r="J442" s="36">
        <f t="shared" si="55"/>
        <v>3420379.251218203</v>
      </c>
      <c r="K442" s="36">
        <v>500234.06663616828</v>
      </c>
    </row>
    <row r="443" spans="1:11" x14ac:dyDescent="0.2">
      <c r="A443" s="2">
        <v>429</v>
      </c>
      <c r="B443" s="25">
        <f t="shared" si="49"/>
        <v>401.25850891707285</v>
      </c>
      <c r="C443" s="32">
        <f t="shared" si="50"/>
        <v>6754926.9218352381</v>
      </c>
      <c r="D443" s="32">
        <f t="shared" si="56"/>
        <v>12216.51571504958</v>
      </c>
      <c r="E443" s="33">
        <f t="shared" si="51"/>
        <v>6.3089276745800574E-3</v>
      </c>
      <c r="F443" s="34">
        <f t="shared" si="52"/>
        <v>0.1</v>
      </c>
      <c r="G443" s="29">
        <v>0</v>
      </c>
      <c r="H443" s="35">
        <f t="shared" si="53"/>
        <v>26.233312680868778</v>
      </c>
      <c r="I443" s="32">
        <f t="shared" si="54"/>
        <v>801.81270086310712</v>
      </c>
      <c r="J443" s="36">
        <f t="shared" si="55"/>
        <v>3421181.063919066</v>
      </c>
      <c r="K443" s="36">
        <v>500559.84392969724</v>
      </c>
    </row>
    <row r="444" spans="1:11" x14ac:dyDescent="0.2">
      <c r="A444" s="2">
        <v>430</v>
      </c>
      <c r="B444" s="25">
        <f t="shared" si="49"/>
        <v>401.04809592541778</v>
      </c>
      <c r="C444" s="32">
        <f t="shared" si="50"/>
        <v>6767137.0239553927</v>
      </c>
      <c r="D444" s="32">
        <f t="shared" si="56"/>
        <v>12210.102120154537</v>
      </c>
      <c r="E444" s="33">
        <f t="shared" si="51"/>
        <v>6.2942419830775437E-3</v>
      </c>
      <c r="F444" s="34">
        <f t="shared" si="52"/>
        <v>0.1</v>
      </c>
      <c r="G444" s="29">
        <v>0</v>
      </c>
      <c r="H444" s="35">
        <f t="shared" si="53"/>
        <v>26.015610095817383</v>
      </c>
      <c r="I444" s="32">
        <f t="shared" si="54"/>
        <v>795.15869190021999</v>
      </c>
      <c r="J444" s="36">
        <f t="shared" si="55"/>
        <v>3421976.2226109663</v>
      </c>
      <c r="K444" s="36">
        <v>500883.99640219618</v>
      </c>
    </row>
    <row r="445" spans="1:11" x14ac:dyDescent="0.2">
      <c r="A445" s="2">
        <v>431</v>
      </c>
      <c r="B445" s="25">
        <f t="shared" si="49"/>
        <v>400.83828154086729</v>
      </c>
      <c r="C445" s="32">
        <f t="shared" si="50"/>
        <v>6779340.7307480639</v>
      </c>
      <c r="D445" s="32">
        <f t="shared" si="56"/>
        <v>12203.706792671233</v>
      </c>
      <c r="E445" s="33">
        <f t="shared" si="51"/>
        <v>6.2796245024592835E-3</v>
      </c>
      <c r="F445" s="34">
        <f t="shared" si="52"/>
        <v>0.1</v>
      </c>
      <c r="G445" s="29">
        <v>0</v>
      </c>
      <c r="H445" s="35">
        <f t="shared" si="53"/>
        <v>25.799714160811092</v>
      </c>
      <c r="I445" s="32">
        <f t="shared" si="54"/>
        <v>788.55990261047714</v>
      </c>
      <c r="J445" s="36">
        <f t="shared" si="55"/>
        <v>3422764.7825135766</v>
      </c>
      <c r="K445" s="36">
        <v>501206.53215749376</v>
      </c>
    </row>
    <row r="446" spans="1:11" x14ac:dyDescent="0.2">
      <c r="A446" s="2">
        <v>432</v>
      </c>
      <c r="B446" s="25">
        <f t="shared" si="49"/>
        <v>400.62906267778203</v>
      </c>
      <c r="C446" s="32">
        <f t="shared" si="50"/>
        <v>6791538.0603862684</v>
      </c>
      <c r="D446" s="32">
        <f t="shared" si="56"/>
        <v>12197.329638204537</v>
      </c>
      <c r="E446" s="33">
        <f t="shared" si="51"/>
        <v>6.2650747585955586E-3</v>
      </c>
      <c r="F446" s="34">
        <f t="shared" si="52"/>
        <v>0.1</v>
      </c>
      <c r="G446" s="29">
        <v>0</v>
      </c>
      <c r="H446" s="35">
        <f t="shared" si="53"/>
        <v>25.585609882989875</v>
      </c>
      <c r="I446" s="32">
        <f t="shared" si="54"/>
        <v>782.01587474199664</v>
      </c>
      <c r="J446" s="36">
        <f t="shared" si="55"/>
        <v>3423546.7983883186</v>
      </c>
      <c r="K446" s="36">
        <v>501527.45925900067</v>
      </c>
    </row>
    <row r="447" spans="1:11" x14ac:dyDescent="0.2">
      <c r="A447" s="2">
        <v>433</v>
      </c>
      <c r="B447" s="25">
        <f t="shared" si="49"/>
        <v>400.42043627352274</v>
      </c>
      <c r="C447" s="32">
        <f t="shared" si="50"/>
        <v>6803729.0309495544</v>
      </c>
      <c r="D447" s="32">
        <f t="shared" si="56"/>
        <v>12190.970563285984</v>
      </c>
      <c r="E447" s="33">
        <f t="shared" si="51"/>
        <v>6.250592281733542E-3</v>
      </c>
      <c r="F447" s="34">
        <f t="shared" si="52"/>
        <v>0.1</v>
      </c>
      <c r="G447" s="29">
        <v>0</v>
      </c>
      <c r="H447" s="35">
        <f t="shared" si="53"/>
        <v>25.373282393915058</v>
      </c>
      <c r="I447" s="32">
        <f t="shared" si="54"/>
        <v>775.52615384576677</v>
      </c>
      <c r="J447" s="36">
        <f t="shared" si="55"/>
        <v>3424322.3245421643</v>
      </c>
      <c r="K447" s="36">
        <v>501846.78572991118</v>
      </c>
    </row>
    <row r="448" spans="1:11" x14ac:dyDescent="0.2">
      <c r="A448" s="2">
        <v>434</v>
      </c>
      <c r="B448" s="25">
        <f t="shared" si="49"/>
        <v>400.21239928822501</v>
      </c>
      <c r="C448" s="32">
        <f t="shared" si="50"/>
        <v>6815913.6604245482</v>
      </c>
      <c r="D448" s="32">
        <f t="shared" si="56"/>
        <v>12184.629474993795</v>
      </c>
      <c r="E448" s="33">
        <f t="shared" si="51"/>
        <v>6.2361766064852643E-3</v>
      </c>
      <c r="F448" s="34">
        <f t="shared" si="52"/>
        <v>0.1</v>
      </c>
      <c r="G448" s="29">
        <v>0</v>
      </c>
      <c r="H448" s="35">
        <f t="shared" si="53"/>
        <v>25.162716948536797</v>
      </c>
      <c r="I448" s="32">
        <f t="shared" si="54"/>
        <v>769.09028924409927</v>
      </c>
      <c r="J448" s="36">
        <f t="shared" si="55"/>
        <v>3425091.4148314083</v>
      </c>
      <c r="K448" s="36">
        <v>502164.51955340372</v>
      </c>
    </row>
    <row r="449" spans="1:11" x14ac:dyDescent="0.2">
      <c r="A449" s="2">
        <v>435</v>
      </c>
      <c r="B449" s="25">
        <f t="shared" si="49"/>
        <v>400.00494870457982</v>
      </c>
      <c r="C449" s="32">
        <f t="shared" si="50"/>
        <v>6828091.9667057507</v>
      </c>
      <c r="D449" s="32">
        <f t="shared" si="56"/>
        <v>12178.306281202473</v>
      </c>
      <c r="E449" s="33">
        <f t="shared" si="51"/>
        <v>6.2218272716902494E-3</v>
      </c>
      <c r="F449" s="34">
        <f t="shared" si="52"/>
        <v>0.1</v>
      </c>
      <c r="G449" s="29">
        <v>0</v>
      </c>
      <c r="H449" s="35">
        <f t="shared" si="53"/>
        <v>24.953898924170094</v>
      </c>
      <c r="I449" s="32">
        <f t="shared" si="54"/>
        <v>762.70783399938364</v>
      </c>
      <c r="J449" s="36">
        <f t="shared" si="55"/>
        <v>3425854.1226654076</v>
      </c>
      <c r="K449" s="36">
        <v>502480.6686728404</v>
      </c>
    </row>
    <row r="450" spans="1:11" x14ac:dyDescent="0.2">
      <c r="A450" s="2">
        <v>436</v>
      </c>
      <c r="B450" s="25">
        <f t="shared" si="49"/>
        <v>399.79808152761291</v>
      </c>
      <c r="C450" s="32">
        <f t="shared" si="50"/>
        <v>6840263.9675960625</v>
      </c>
      <c r="D450" s="32">
        <f t="shared" si="56"/>
        <v>12172.000890311785</v>
      </c>
      <c r="E450" s="33">
        <f t="shared" si="51"/>
        <v>6.2075438204794624E-3</v>
      </c>
      <c r="F450" s="34">
        <f t="shared" si="52"/>
        <v>0.1</v>
      </c>
      <c r="G450" s="29">
        <v>0</v>
      </c>
      <c r="H450" s="35">
        <f t="shared" si="53"/>
        <v>24.746813819479339</v>
      </c>
      <c r="I450" s="32">
        <f t="shared" si="54"/>
        <v>756.37834488298233</v>
      </c>
      <c r="J450" s="36">
        <f t="shared" si="55"/>
        <v>3426610.5010102908</v>
      </c>
      <c r="K450" s="36">
        <v>502795.24099196569</v>
      </c>
    </row>
    <row r="451" spans="1:11" x14ac:dyDescent="0.2">
      <c r="A451" s="2">
        <v>437</v>
      </c>
      <c r="B451" s="25">
        <f t="shared" si="49"/>
        <v>399.59179478446976</v>
      </c>
      <c r="C451" s="32">
        <f t="shared" si="50"/>
        <v>6852429.6808077227</v>
      </c>
      <c r="D451" s="32">
        <f t="shared" si="56"/>
        <v>12165.713211660273</v>
      </c>
      <c r="E451" s="33">
        <f t="shared" si="51"/>
        <v>6.1933258001379528E-3</v>
      </c>
      <c r="F451" s="34">
        <f t="shared" si="52"/>
        <v>0.1</v>
      </c>
      <c r="G451" s="29">
        <v>0</v>
      </c>
      <c r="H451" s="35">
        <f t="shared" si="53"/>
        <v>24.541447253471262</v>
      </c>
      <c r="I451" s="32">
        <f t="shared" si="54"/>
        <v>750.10138234450289</v>
      </c>
      <c r="J451" s="36">
        <f t="shared" si="55"/>
        <v>3427360.6023926353</v>
      </c>
      <c r="K451" s="36">
        <v>503108.24437510391</v>
      </c>
    </row>
    <row r="452" spans="1:11" x14ac:dyDescent="0.2">
      <c r="A452" s="2">
        <v>438</v>
      </c>
      <c r="B452" s="25">
        <f t="shared" si="49"/>
        <v>399.38608552420203</v>
      </c>
      <c r="C452" s="32">
        <f t="shared" si="50"/>
        <v>6864589.1239626082</v>
      </c>
      <c r="D452" s="32">
        <f t="shared" si="56"/>
        <v>12159.443154885434</v>
      </c>
      <c r="E452" s="33">
        <f t="shared" si="51"/>
        <v>6.1791727620888123E-3</v>
      </c>
      <c r="F452" s="34">
        <f t="shared" si="52"/>
        <v>0.1</v>
      </c>
      <c r="G452" s="29">
        <v>0</v>
      </c>
      <c r="H452" s="35">
        <f t="shared" si="53"/>
        <v>24.337784964496244</v>
      </c>
      <c r="I452" s="32">
        <f t="shared" si="54"/>
        <v>743.87651048125213</v>
      </c>
      <c r="J452" s="36">
        <f t="shared" si="55"/>
        <v>3428104.4789031167</v>
      </c>
      <c r="K452" s="36">
        <v>503419.68664735596</v>
      </c>
    </row>
    <row r="453" spans="1:11" x14ac:dyDescent="0.2">
      <c r="A453" s="2">
        <v>439</v>
      </c>
      <c r="B453" s="25">
        <f t="shared" si="49"/>
        <v>399.18095081755592</v>
      </c>
      <c r="C453" s="32">
        <f t="shared" si="50"/>
        <v>6876742.3145933244</v>
      </c>
      <c r="D453" s="32">
        <f t="shared" si="56"/>
        <v>12153.190630716272</v>
      </c>
      <c r="E453" s="33">
        <f t="shared" si="51"/>
        <v>6.1650842618664672E-3</v>
      </c>
      <c r="F453" s="34">
        <f t="shared" si="52"/>
        <v>0.1</v>
      </c>
      <c r="G453" s="29">
        <v>0</v>
      </c>
      <c r="H453" s="35">
        <f t="shared" si="53"/>
        <v>24.135812809257924</v>
      </c>
      <c r="I453" s="32">
        <f t="shared" si="54"/>
        <v>737.70329700796219</v>
      </c>
      <c r="J453" s="36">
        <f t="shared" si="55"/>
        <v>3428842.1822001245</v>
      </c>
      <c r="K453" s="36">
        <v>503729.57559479488</v>
      </c>
    </row>
    <row r="454" spans="1:11" x14ac:dyDescent="0.2">
      <c r="A454" s="2">
        <v>440</v>
      </c>
      <c r="B454" s="25">
        <f t="shared" si="49"/>
        <v>398.97638775676489</v>
      </c>
      <c r="C454" s="32">
        <f t="shared" si="50"/>
        <v>6888889.27014344</v>
      </c>
      <c r="D454" s="32">
        <f t="shared" si="56"/>
        <v>12146.955550115556</v>
      </c>
      <c r="E454" s="33">
        <f t="shared" si="51"/>
        <v>6.1510598590126652E-3</v>
      </c>
      <c r="F454" s="34">
        <f t="shared" si="52"/>
        <v>0.1</v>
      </c>
      <c r="G454" s="29">
        <v>0</v>
      </c>
      <c r="H454" s="35">
        <f t="shared" si="53"/>
        <v>23.935516761831025</v>
      </c>
      <c r="I454" s="32">
        <f t="shared" si="54"/>
        <v>731.58131322675058</v>
      </c>
      <c r="J454" s="36">
        <f t="shared" si="55"/>
        <v>3429573.7635133513</v>
      </c>
      <c r="K454" s="36">
        <v>504037.91896466049</v>
      </c>
    </row>
    <row r="455" spans="1:11" x14ac:dyDescent="0.2">
      <c r="A455" s="2">
        <v>441</v>
      </c>
      <c r="B455" s="25">
        <f t="shared" si="49"/>
        <v>398.77239345534173</v>
      </c>
      <c r="C455" s="32">
        <f t="shared" si="50"/>
        <v>6901030.007968544</v>
      </c>
      <c r="D455" s="32">
        <f t="shared" si="56"/>
        <v>12140.737825104035</v>
      </c>
      <c r="E455" s="33">
        <f t="shared" si="51"/>
        <v>6.1370991171297382E-3</v>
      </c>
      <c r="F455" s="34">
        <f t="shared" si="52"/>
        <v>0.1</v>
      </c>
      <c r="G455" s="29">
        <v>0</v>
      </c>
      <c r="H455" s="35">
        <f t="shared" si="53"/>
        <v>23.73688291268731</v>
      </c>
      <c r="I455" s="32">
        <f t="shared" si="54"/>
        <v>725.51013399741726</v>
      </c>
      <c r="J455" s="36">
        <f t="shared" si="55"/>
        <v>3430299.2736473489</v>
      </c>
      <c r="K455" s="36">
        <v>504344.72446555312</v>
      </c>
    </row>
    <row r="456" spans="1:11" x14ac:dyDescent="0.2">
      <c r="A456" s="2">
        <v>442</v>
      </c>
      <c r="B456" s="25">
        <f t="shared" si="49"/>
        <v>398.56896504787721</v>
      </c>
      <c r="C456" s="32">
        <f t="shared" si="50"/>
        <v>6913164.5453365035</v>
      </c>
      <c r="D456" s="32">
        <f t="shared" si="56"/>
        <v>12134.537367959507</v>
      </c>
      <c r="E456" s="33">
        <f t="shared" si="51"/>
        <v>6.1232016036992746E-3</v>
      </c>
      <c r="F456" s="34">
        <f t="shared" si="52"/>
        <v>0.1</v>
      </c>
      <c r="G456" s="29">
        <v>0</v>
      </c>
      <c r="H456" s="35">
        <f t="shared" si="53"/>
        <v>23.539897467729652</v>
      </c>
      <c r="I456" s="32">
        <f t="shared" si="54"/>
        <v>719.48933770784595</v>
      </c>
      <c r="J456" s="36">
        <f t="shared" si="55"/>
        <v>3431018.7629850567</v>
      </c>
      <c r="K456" s="36">
        <v>504649.99976762623</v>
      </c>
    </row>
    <row r="457" spans="1:11" x14ac:dyDescent="0.2">
      <c r="A457" s="2">
        <v>443</v>
      </c>
      <c r="B457" s="25">
        <f t="shared" si="49"/>
        <v>398.36609968983743</v>
      </c>
      <c r="C457" s="32">
        <f t="shared" si="50"/>
        <v>6925292.8994284365</v>
      </c>
      <c r="D457" s="32">
        <f t="shared" si="56"/>
        <v>12128.354091932997</v>
      </c>
      <c r="E457" s="33">
        <f t="shared" si="51"/>
        <v>6.1093668901633941E-3</v>
      </c>
      <c r="F457" s="34">
        <f t="shared" si="52"/>
        <v>0.1</v>
      </c>
      <c r="G457" s="29">
        <v>0</v>
      </c>
      <c r="H457" s="35">
        <f t="shared" si="53"/>
        <v>23.3445467473341</v>
      </c>
      <c r="I457" s="32">
        <f t="shared" si="54"/>
        <v>713.51850624475537</v>
      </c>
      <c r="J457" s="36">
        <f t="shared" si="55"/>
        <v>3431732.2814913015</v>
      </c>
      <c r="K457" s="36">
        <v>504953.75250277831</v>
      </c>
    </row>
    <row r="458" spans="1:11" x14ac:dyDescent="0.2">
      <c r="A458" s="2">
        <v>444</v>
      </c>
      <c r="B458" s="25">
        <f t="shared" si="49"/>
        <v>398.16379455736569</v>
      </c>
      <c r="C458" s="32">
        <f t="shared" si="50"/>
        <v>6937415.0873390678</v>
      </c>
      <c r="D458" s="32">
        <f t="shared" si="56"/>
        <v>12122.187910631299</v>
      </c>
      <c r="E458" s="33">
        <f t="shared" si="51"/>
        <v>6.0955945518047262E-3</v>
      </c>
      <c r="F458" s="34">
        <f t="shared" si="52"/>
        <v>0.1</v>
      </c>
      <c r="G458" s="29">
        <v>0</v>
      </c>
      <c r="H458" s="35">
        <f t="shared" si="53"/>
        <v>23.150817185399895</v>
      </c>
      <c r="I458" s="32">
        <f t="shared" si="54"/>
        <v>707.59722496468453</v>
      </c>
      <c r="J458" s="36">
        <f t="shared" si="55"/>
        <v>3432439.8787162662</v>
      </c>
      <c r="K458" s="36">
        <v>505255.99026484351</v>
      </c>
    </row>
    <row r="459" spans="1:11" x14ac:dyDescent="0.2">
      <c r="A459" s="2">
        <v>445</v>
      </c>
      <c r="B459" s="25">
        <f t="shared" si="49"/>
        <v>397.96204684708539</v>
      </c>
      <c r="C459" s="32">
        <f t="shared" si="50"/>
        <v>6949531.1260776101</v>
      </c>
      <c r="D459" s="32">
        <f t="shared" si="56"/>
        <v>12116.038738542236</v>
      </c>
      <c r="E459" s="33">
        <f t="shared" si="51"/>
        <v>6.0818841677490344E-3</v>
      </c>
      <c r="F459" s="34">
        <f t="shared" si="52"/>
        <v>0.1</v>
      </c>
      <c r="G459" s="29">
        <v>0</v>
      </c>
      <c r="H459" s="35">
        <f t="shared" si="53"/>
        <v>22.95869532840738</v>
      </c>
      <c r="I459" s="32">
        <f t="shared" si="54"/>
        <v>701.72508266515922</v>
      </c>
      <c r="J459" s="36">
        <f t="shared" si="55"/>
        <v>3433141.6037989315</v>
      </c>
      <c r="K459" s="36">
        <v>505556.72060978168</v>
      </c>
    </row>
    <row r="460" spans="1:11" x14ac:dyDescent="0.2">
      <c r="A460" s="2">
        <v>446</v>
      </c>
      <c r="B460" s="25">
        <f t="shared" si="49"/>
        <v>397.76085377590681</v>
      </c>
      <c r="C460" s="32">
        <f t="shared" si="50"/>
        <v>6961641.0325681595</v>
      </c>
      <c r="D460" s="32">
        <f t="shared" si="56"/>
        <v>12109.906490549445</v>
      </c>
      <c r="E460" s="33">
        <f t="shared" si="51"/>
        <v>6.0682353208678695E-3</v>
      </c>
      <c r="F460" s="34">
        <f t="shared" si="52"/>
        <v>0.1</v>
      </c>
      <c r="G460" s="29">
        <v>0</v>
      </c>
      <c r="H460" s="35">
        <f t="shared" si="53"/>
        <v>22.768167834483723</v>
      </c>
      <c r="I460" s="32">
        <f t="shared" si="54"/>
        <v>695.90167155615711</v>
      </c>
      <c r="J460" s="36">
        <f t="shared" si="55"/>
        <v>3433837.5054704878</v>
      </c>
      <c r="K460" s="36">
        <v>505855.95105586707</v>
      </c>
    </row>
    <row r="461" spans="1:11" x14ac:dyDescent="0.2">
      <c r="A461" s="2">
        <v>447</v>
      </c>
      <c r="B461" s="25">
        <f t="shared" si="49"/>
        <v>397.56021258083405</v>
      </c>
      <c r="C461" s="32">
        <f t="shared" si="50"/>
        <v>6973744.8236504672</v>
      </c>
      <c r="D461" s="32">
        <f t="shared" si="56"/>
        <v>12103.791082307696</v>
      </c>
      <c r="E461" s="33">
        <f t="shared" si="51"/>
        <v>6.0546475978078534E-3</v>
      </c>
      <c r="F461" s="34">
        <f t="shared" si="52"/>
        <v>0.1</v>
      </c>
      <c r="G461" s="29">
        <v>0</v>
      </c>
      <c r="H461" s="35">
        <f t="shared" si="53"/>
        <v>22.579221472476384</v>
      </c>
      <c r="I461" s="32">
        <f t="shared" si="54"/>
        <v>690.12658723180675</v>
      </c>
      <c r="J461" s="36">
        <f t="shared" si="55"/>
        <v>3434527.6320577194</v>
      </c>
      <c r="K461" s="36">
        <v>506153.68908387644</v>
      </c>
    </row>
    <row r="462" spans="1:11" x14ac:dyDescent="0.2">
      <c r="A462" s="2">
        <v>448</v>
      </c>
      <c r="B462" s="25">
        <f t="shared" si="49"/>
        <v>397.3601205187768</v>
      </c>
      <c r="C462" s="32">
        <f t="shared" si="50"/>
        <v>6985842.5160804288</v>
      </c>
      <c r="D462" s="32">
        <f t="shared" si="56"/>
        <v>12097.692429961637</v>
      </c>
      <c r="E462" s="33">
        <f t="shared" si="51"/>
        <v>6.0411205888653355E-3</v>
      </c>
      <c r="F462" s="34">
        <f t="shared" si="52"/>
        <v>0.1</v>
      </c>
      <c r="G462" s="29">
        <v>0</v>
      </c>
      <c r="H462" s="35">
        <f t="shared" si="53"/>
        <v>22.391843121034295</v>
      </c>
      <c r="I462" s="32">
        <f t="shared" si="54"/>
        <v>684.3994286422286</v>
      </c>
      <c r="J462" s="36">
        <f t="shared" si="55"/>
        <v>3435212.0314863618</v>
      </c>
      <c r="K462" s="36">
        <v>506449.942137276</v>
      </c>
    </row>
    <row r="463" spans="1:11" x14ac:dyDescent="0.2">
      <c r="A463" s="2">
        <v>449</v>
      </c>
      <c r="B463" s="25">
        <f t="shared" si="49"/>
        <v>397.16057486636169</v>
      </c>
      <c r="C463" s="32">
        <f t="shared" si="50"/>
        <v>6997934.1265307982</v>
      </c>
      <c r="D463" s="32">
        <f t="shared" si="56"/>
        <v>12091.610450369306</v>
      </c>
      <c r="E463" s="33">
        <f t="shared" si="51"/>
        <v>6.027653888029008E-3</v>
      </c>
      <c r="F463" s="34">
        <f t="shared" si="52"/>
        <v>0.1</v>
      </c>
      <c r="G463" s="29">
        <v>0</v>
      </c>
      <c r="H463" s="35">
        <f t="shared" si="53"/>
        <v>22.206019767696635</v>
      </c>
      <c r="I463" s="32">
        <f t="shared" si="54"/>
        <v>678.71979806580509</v>
      </c>
      <c r="J463" s="36">
        <f t="shared" si="55"/>
        <v>3435890.7512844275</v>
      </c>
      <c r="K463" s="36">
        <v>506744.71762240748</v>
      </c>
    </row>
    <row r="464" spans="1:11" x14ac:dyDescent="0.2">
      <c r="A464" s="2">
        <v>450</v>
      </c>
      <c r="B464" s="25">
        <f t="shared" ref="B464:B518" si="57">$C$4*(1+($C$6*($C$5/12)*A464))^(-1/$C$6)</f>
        <v>396.96157291974748</v>
      </c>
      <c r="C464" s="32">
        <f t="shared" ref="C464:C518" si="58">(($C$4^$C$6)/((1-$C$6)*($C$5/12)))*(($C$4^(1-$C$6))-(B464^(1-$C$6)))*30.4375</f>
        <v>7010019.6715917792</v>
      </c>
      <c r="D464" s="32">
        <f t="shared" si="56"/>
        <v>12085.545060981065</v>
      </c>
      <c r="E464" s="33">
        <f t="shared" ref="E464:E518" si="59">-LN(B464/B463)*12</f>
        <v>6.0142470928812265E-3</v>
      </c>
      <c r="F464" s="34">
        <f t="shared" ref="F464:F518" si="60">IF(E464&gt;0.1,E464,0.1)</f>
        <v>0.1</v>
      </c>
      <c r="G464" s="29">
        <v>0</v>
      </c>
      <c r="H464" s="35">
        <f t="shared" ref="H464:H518" si="61">H463*EXP(-F464/12)</f>
        <v>22.021738507989184</v>
      </c>
      <c r="I464" s="32">
        <f t="shared" ref="I464:I518" si="62">IF(G464=0,((H463-H464)/(F464/12)*30.4375),D464)</f>
        <v>673.08730108146324</v>
      </c>
      <c r="J464" s="36">
        <f t="shared" ref="J464:J518" si="63">I464+J463</f>
        <v>3436563.838585509</v>
      </c>
      <c r="K464" s="36">
        <v>507038.02290867339</v>
      </c>
    </row>
    <row r="465" spans="1:11" x14ac:dyDescent="0.2">
      <c r="A465" s="2">
        <v>451</v>
      </c>
      <c r="B465" s="25">
        <f t="shared" si="57"/>
        <v>396.76311199444217</v>
      </c>
      <c r="C465" s="32">
        <f t="shared" si="58"/>
        <v>7022099.1677714149</v>
      </c>
      <c r="D465" s="32">
        <f t="shared" ref="D465:D518" si="64">C465-C464</f>
        <v>12079.496179635637</v>
      </c>
      <c r="E465" s="33">
        <f t="shared" si="59"/>
        <v>6.0008998045753079E-3</v>
      </c>
      <c r="F465" s="34">
        <f t="shared" si="60"/>
        <v>0.1</v>
      </c>
      <c r="G465" s="29">
        <v>0</v>
      </c>
      <c r="H465" s="35">
        <f t="shared" si="61"/>
        <v>21.838986544528186</v>
      </c>
      <c r="I465" s="32">
        <f t="shared" si="62"/>
        <v>667.50154654129426</v>
      </c>
      <c r="J465" s="36">
        <f t="shared" si="63"/>
        <v>3437231.3401320502</v>
      </c>
      <c r="K465" s="36">
        <v>507329.86532872112</v>
      </c>
    </row>
    <row r="466" spans="1:11" x14ac:dyDescent="0.2">
      <c r="A466" s="2">
        <v>452</v>
      </c>
      <c r="B466" s="25">
        <f t="shared" si="57"/>
        <v>396.5651894251215</v>
      </c>
      <c r="C466" s="32">
        <f t="shared" si="58"/>
        <v>7034172.6314964946</v>
      </c>
      <c r="D466" s="32">
        <f t="shared" si="64"/>
        <v>12073.463725079782</v>
      </c>
      <c r="E466" s="33">
        <f t="shared" si="59"/>
        <v>5.9876116278075068E-3</v>
      </c>
      <c r="F466" s="34">
        <f t="shared" si="60"/>
        <v>0.1</v>
      </c>
      <c r="G466" s="29">
        <v>0</v>
      </c>
      <c r="H466" s="35">
        <f t="shared" si="61"/>
        <v>21.657751186131623</v>
      </c>
      <c r="I466" s="32">
        <f t="shared" si="62"/>
        <v>661.96214654344681</v>
      </c>
      <c r="J466" s="36">
        <f t="shared" si="63"/>
        <v>3437893.3022785936</v>
      </c>
      <c r="K466" s="36">
        <v>507620.25217862643</v>
      </c>
    </row>
    <row r="467" spans="1:11" x14ac:dyDescent="0.2">
      <c r="A467" s="2">
        <v>453</v>
      </c>
      <c r="B467" s="25">
        <f t="shared" si="57"/>
        <v>396.36780256545063</v>
      </c>
      <c r="C467" s="32">
        <f t="shared" si="58"/>
        <v>7046240.0791128771</v>
      </c>
      <c r="D467" s="32">
        <f t="shared" si="64"/>
        <v>12067.447616382502</v>
      </c>
      <c r="E467" s="33">
        <f t="shared" si="59"/>
        <v>5.9743821707569844E-3</v>
      </c>
      <c r="F467" s="34">
        <f t="shared" si="60"/>
        <v>0.1</v>
      </c>
      <c r="G467" s="29">
        <v>0</v>
      </c>
      <c r="H467" s="35">
        <f t="shared" si="61"/>
        <v>21.47801984693788</v>
      </c>
      <c r="I467" s="32">
        <f t="shared" si="62"/>
        <v>656.4687164051486</v>
      </c>
      <c r="J467" s="36">
        <f t="shared" si="63"/>
        <v>3438549.770994999</v>
      </c>
      <c r="K467" s="36">
        <v>507909.19071807567</v>
      </c>
    </row>
    <row r="468" spans="1:11" x14ac:dyDescent="0.2">
      <c r="A468" s="2">
        <v>454</v>
      </c>
      <c r="B468" s="25">
        <f t="shared" si="57"/>
        <v>396.17094878790681</v>
      </c>
      <c r="C468" s="32">
        <f t="shared" si="58"/>
        <v>7058301.526886221</v>
      </c>
      <c r="D468" s="32">
        <f t="shared" si="64"/>
        <v>12061.447773343883</v>
      </c>
      <c r="E468" s="33">
        <f t="shared" si="59"/>
        <v>5.9612110450657802E-3</v>
      </c>
      <c r="F468" s="34">
        <f t="shared" si="60"/>
        <v>0.1</v>
      </c>
      <c r="G468" s="29">
        <v>0</v>
      </c>
      <c r="H468" s="35">
        <f t="shared" si="61"/>
        <v>21.29978004553173</v>
      </c>
      <c r="I468" s="32">
        <f t="shared" si="62"/>
        <v>651.02087463596263</v>
      </c>
      <c r="J468" s="36">
        <f t="shared" si="63"/>
        <v>3439200.7918696348</v>
      </c>
      <c r="K468" s="36">
        <v>508196.68817054736</v>
      </c>
    </row>
    <row r="469" spans="1:11" x14ac:dyDescent="0.2">
      <c r="A469" s="2">
        <v>455</v>
      </c>
      <c r="B469" s="25">
        <f t="shared" si="57"/>
        <v>395.974625483605</v>
      </c>
      <c r="C469" s="32">
        <f t="shared" si="58"/>
        <v>7070356.9910024144</v>
      </c>
      <c r="D469" s="32">
        <f t="shared" si="64"/>
        <v>12055.464116193354</v>
      </c>
      <c r="E469" s="33">
        <f t="shared" si="59"/>
        <v>5.948097865784127E-3</v>
      </c>
      <c r="F469" s="34">
        <f t="shared" si="60"/>
        <v>0.1</v>
      </c>
      <c r="G469" s="29">
        <v>0</v>
      </c>
      <c r="H469" s="35">
        <f t="shared" si="61"/>
        <v>21.123019404077553</v>
      </c>
      <c r="I469" s="32">
        <f t="shared" si="62"/>
        <v>645.61824291138032</v>
      </c>
      <c r="J469" s="36">
        <f t="shared" si="63"/>
        <v>3439846.4101125463</v>
      </c>
      <c r="K469" s="36">
        <v>508482.75172349281</v>
      </c>
    </row>
    <row r="470" spans="1:11" x14ac:dyDescent="0.2">
      <c r="A470" s="2">
        <v>456</v>
      </c>
      <c r="B470" s="25">
        <f t="shared" si="57"/>
        <v>395.77883006212426</v>
      </c>
      <c r="C470" s="32">
        <f t="shared" si="58"/>
        <v>7082406.4875683468</v>
      </c>
      <c r="D470" s="32">
        <f t="shared" si="64"/>
        <v>12049.496565932408</v>
      </c>
      <c r="E470" s="33">
        <f t="shared" si="59"/>
        <v>5.9350422513637455E-3</v>
      </c>
      <c r="F470" s="34">
        <f t="shared" si="60"/>
        <v>0.1</v>
      </c>
      <c r="G470" s="29">
        <v>0</v>
      </c>
      <c r="H470" s="35">
        <f t="shared" si="61"/>
        <v>20.94772564745977</v>
      </c>
      <c r="I470" s="32">
        <f t="shared" si="62"/>
        <v>640.26044604645404</v>
      </c>
      <c r="J470" s="36">
        <f t="shared" si="63"/>
        <v>3440486.6705585928</v>
      </c>
      <c r="K470" s="36">
        <v>508767.3885285157</v>
      </c>
    </row>
    <row r="471" spans="1:11" x14ac:dyDescent="0.2">
      <c r="A471" s="2">
        <v>457</v>
      </c>
      <c r="B471" s="25">
        <f t="shared" si="57"/>
        <v>395.58355995133843</v>
      </c>
      <c r="C471" s="32">
        <f t="shared" si="58"/>
        <v>7094450.0326121692</v>
      </c>
      <c r="D471" s="32">
        <f t="shared" si="64"/>
        <v>12043.545043822378</v>
      </c>
      <c r="E471" s="33">
        <f t="shared" si="59"/>
        <v>5.9220438235565043E-3</v>
      </c>
      <c r="F471" s="34">
        <f t="shared" si="60"/>
        <v>0.1</v>
      </c>
      <c r="G471" s="29">
        <v>0</v>
      </c>
      <c r="H471" s="35">
        <f t="shared" si="61"/>
        <v>20.773886602430387</v>
      </c>
      <c r="I471" s="32">
        <f t="shared" si="62"/>
        <v>634.94711196981802</v>
      </c>
      <c r="J471" s="36">
        <f t="shared" si="63"/>
        <v>3441121.6176705626</v>
      </c>
      <c r="K471" s="36">
        <v>509050.60570155102</v>
      </c>
    </row>
    <row r="472" spans="1:11" x14ac:dyDescent="0.2">
      <c r="A472" s="2">
        <v>458</v>
      </c>
      <c r="B472" s="25">
        <f t="shared" si="57"/>
        <v>395.38881259724531</v>
      </c>
      <c r="C472" s="32">
        <f t="shared" si="58"/>
        <v>7106487.6420841627</v>
      </c>
      <c r="D472" s="32">
        <f t="shared" si="64"/>
        <v>12037.609471993521</v>
      </c>
      <c r="E472" s="33">
        <f t="shared" si="59"/>
        <v>5.9091022074770306E-3</v>
      </c>
      <c r="F472" s="34">
        <f t="shared" si="60"/>
        <v>0.1</v>
      </c>
      <c r="G472" s="29">
        <v>0</v>
      </c>
      <c r="H472" s="35">
        <f t="shared" si="61"/>
        <v>20.601490196763642</v>
      </c>
      <c r="I472" s="32">
        <f t="shared" si="62"/>
        <v>629.67787169778808</v>
      </c>
      <c r="J472" s="36">
        <f t="shared" si="63"/>
        <v>3441751.2955422602</v>
      </c>
      <c r="K472" s="36">
        <v>509332.41032304283</v>
      </c>
    </row>
    <row r="473" spans="1:11" x14ac:dyDescent="0.2">
      <c r="A473" s="2">
        <v>459</v>
      </c>
      <c r="B473" s="25">
        <f t="shared" si="57"/>
        <v>395.19458546380156</v>
      </c>
      <c r="C473" s="32">
        <f t="shared" si="58"/>
        <v>7118519.3318570675</v>
      </c>
      <c r="D473" s="32">
        <f t="shared" si="64"/>
        <v>12031.689772904851</v>
      </c>
      <c r="E473" s="33">
        <f t="shared" si="59"/>
        <v>5.8962170314547299E-3</v>
      </c>
      <c r="F473" s="34">
        <f t="shared" si="60"/>
        <v>0.1</v>
      </c>
      <c r="G473" s="29">
        <v>0</v>
      </c>
      <c r="H473" s="35">
        <f t="shared" si="61"/>
        <v>20.430524458417636</v>
      </c>
      <c r="I473" s="32">
        <f t="shared" si="62"/>
        <v>624.45235930878505</v>
      </c>
      <c r="J473" s="36">
        <f t="shared" si="63"/>
        <v>3442375.7479015691</v>
      </c>
      <c r="K473" s="36">
        <v>509612.80943812133</v>
      </c>
    </row>
    <row r="474" spans="1:11" x14ac:dyDescent="0.2">
      <c r="A474" s="2">
        <v>460</v>
      </c>
      <c r="B474" s="25">
        <f t="shared" si="57"/>
        <v>395.00087603275614</v>
      </c>
      <c r="C474" s="32">
        <f t="shared" si="58"/>
        <v>7130545.1177267833</v>
      </c>
      <c r="D474" s="32">
        <f t="shared" si="64"/>
        <v>12025.785869715735</v>
      </c>
      <c r="E474" s="33">
        <f t="shared" si="59"/>
        <v>5.8833879270977114E-3</v>
      </c>
      <c r="F474" s="34">
        <f t="shared" si="60"/>
        <v>0.1</v>
      </c>
      <c r="G474" s="29">
        <v>0</v>
      </c>
      <c r="H474" s="35">
        <f t="shared" si="61"/>
        <v>20.26097751470294</v>
      </c>
      <c r="I474" s="32">
        <f t="shared" si="62"/>
        <v>619.27021191792767</v>
      </c>
      <c r="J474" s="36">
        <f t="shared" si="63"/>
        <v>3442995.0181134869</v>
      </c>
      <c r="K474" s="36">
        <v>509891.81005677907</v>
      </c>
    </row>
    <row r="475" spans="1:11" x14ac:dyDescent="0.2">
      <c r="A475" s="2">
        <v>461</v>
      </c>
      <c r="B475" s="25">
        <f t="shared" si="57"/>
        <v>394.80768180348775</v>
      </c>
      <c r="C475" s="32">
        <f t="shared" si="58"/>
        <v>7142565.0154127525</v>
      </c>
      <c r="D475" s="32">
        <f t="shared" si="64"/>
        <v>12019.897685969248</v>
      </c>
      <c r="E475" s="33">
        <f t="shared" si="59"/>
        <v>5.8706145291968076E-3</v>
      </c>
      <c r="F475" s="34">
        <f t="shared" si="60"/>
        <v>0.1</v>
      </c>
      <c r="G475" s="29">
        <v>0</v>
      </c>
      <c r="H475" s="35">
        <f t="shared" si="61"/>
        <v>20.092837591458107</v>
      </c>
      <c r="I475" s="32">
        <f t="shared" si="62"/>
        <v>614.13106965175439</v>
      </c>
      <c r="J475" s="36">
        <f t="shared" si="63"/>
        <v>3443609.1491831387</v>
      </c>
      <c r="K475" s="36">
        <v>510169.41915404599</v>
      </c>
    </row>
    <row r="476" spans="1:11" x14ac:dyDescent="0.2">
      <c r="A476" s="2">
        <v>462</v>
      </c>
      <c r="B476" s="25">
        <f t="shared" si="57"/>
        <v>394.6150002928444</v>
      </c>
      <c r="C476" s="32">
        <f t="shared" si="58"/>
        <v>7154579.0405585291</v>
      </c>
      <c r="D476" s="32">
        <f t="shared" si="64"/>
        <v>12014.02514577657</v>
      </c>
      <c r="E476" s="33">
        <f t="shared" si="59"/>
        <v>5.8578964756775325E-3</v>
      </c>
      <c r="F476" s="34">
        <f t="shared" si="60"/>
        <v>0.1</v>
      </c>
      <c r="G476" s="29">
        <v>0</v>
      </c>
      <c r="H476" s="35">
        <f t="shared" si="61"/>
        <v>19.926093012232002</v>
      </c>
      <c r="I476" s="32">
        <f t="shared" si="62"/>
        <v>609.03457562334802</v>
      </c>
      <c r="J476" s="36">
        <f t="shared" si="63"/>
        <v>3444218.1837587622</v>
      </c>
      <c r="K476" s="36">
        <v>510445.64367016399</v>
      </c>
    </row>
    <row r="477" spans="1:11" x14ac:dyDescent="0.2">
      <c r="A477" s="2">
        <v>463</v>
      </c>
      <c r="B477" s="25">
        <f t="shared" si="57"/>
        <v>394.42282903498187</v>
      </c>
      <c r="C477" s="32">
        <f t="shared" si="58"/>
        <v>7166587.2087324969</v>
      </c>
      <c r="D477" s="32">
        <f t="shared" si="64"/>
        <v>12008.168173967861</v>
      </c>
      <c r="E477" s="33">
        <f t="shared" si="59"/>
        <v>5.8452334076587098E-3</v>
      </c>
      <c r="F477" s="34">
        <f t="shared" si="60"/>
        <v>0.1</v>
      </c>
      <c r="G477" s="29">
        <v>0</v>
      </c>
      <c r="H477" s="35">
        <f t="shared" si="61"/>
        <v>19.760732197472951</v>
      </c>
      <c r="I477" s="32">
        <f t="shared" si="62"/>
        <v>603.980375907434</v>
      </c>
      <c r="J477" s="36">
        <f t="shared" si="63"/>
        <v>3444822.1641346696</v>
      </c>
      <c r="K477" s="36">
        <v>510720.49051076034</v>
      </c>
    </row>
    <row r="478" spans="1:11" x14ac:dyDescent="0.2">
      <c r="A478" s="2">
        <v>464</v>
      </c>
      <c r="B478" s="25">
        <f t="shared" si="57"/>
        <v>394.2311655812079</v>
      </c>
      <c r="C478" s="32">
        <f t="shared" si="58"/>
        <v>7178589.535428131</v>
      </c>
      <c r="D478" s="32">
        <f t="shared" si="64"/>
        <v>12002.326695634052</v>
      </c>
      <c r="E478" s="33">
        <f t="shared" si="59"/>
        <v>5.8326249692978206E-3</v>
      </c>
      <c r="F478" s="34">
        <f t="shared" si="60"/>
        <v>0.1</v>
      </c>
      <c r="G478" s="29">
        <v>0</v>
      </c>
      <c r="H478" s="35">
        <f t="shared" si="61"/>
        <v>19.596743663724581</v>
      </c>
      <c r="I478" s="32">
        <f t="shared" si="62"/>
        <v>598.96811951592053</v>
      </c>
      <c r="J478" s="36">
        <f t="shared" si="63"/>
        <v>3445421.1322541856</v>
      </c>
      <c r="K478" s="36">
        <v>510993.96654702042</v>
      </c>
    </row>
    <row r="479" spans="1:11" x14ac:dyDescent="0.2">
      <c r="A479" s="2">
        <v>465</v>
      </c>
      <c r="B479" s="25">
        <f t="shared" si="57"/>
        <v>394.04000749982521</v>
      </c>
      <c r="C479" s="32">
        <f t="shared" si="58"/>
        <v>7190586.036064663</v>
      </c>
      <c r="D479" s="32">
        <f t="shared" si="64"/>
        <v>11996.500636531971</v>
      </c>
      <c r="E479" s="33">
        <f t="shared" si="59"/>
        <v>5.8200708078482797E-3</v>
      </c>
      <c r="F479" s="34">
        <f t="shared" si="60"/>
        <v>0.1</v>
      </c>
      <c r="G479" s="29">
        <v>0</v>
      </c>
      <c r="H479" s="35">
        <f t="shared" si="61"/>
        <v>19.43411602282837</v>
      </c>
      <c r="I479" s="32">
        <f t="shared" si="62"/>
        <v>593.99745837341175</v>
      </c>
      <c r="J479" s="36">
        <f t="shared" si="63"/>
        <v>3446015.1297125588</v>
      </c>
      <c r="K479" s="36">
        <v>511266.07861585933</v>
      </c>
    </row>
    <row r="480" spans="1:11" x14ac:dyDescent="0.2">
      <c r="A480" s="2">
        <v>466</v>
      </c>
      <c r="B480" s="25">
        <f t="shared" si="57"/>
        <v>393.84935237597745</v>
      </c>
      <c r="C480" s="32">
        <f t="shared" si="58"/>
        <v>7202576.7259875815</v>
      </c>
      <c r="D480" s="32">
        <f t="shared" si="64"/>
        <v>11990.689922918566</v>
      </c>
      <c r="E480" s="33">
        <f t="shared" si="59"/>
        <v>5.8075705735874325E-3</v>
      </c>
      <c r="F480" s="34">
        <f t="shared" si="60"/>
        <v>0.1</v>
      </c>
      <c r="G480" s="29">
        <v>0</v>
      </c>
      <c r="H480" s="35">
        <f t="shared" si="61"/>
        <v>19.272837981132785</v>
      </c>
      <c r="I480" s="32">
        <f t="shared" si="62"/>
        <v>589.06804729312432</v>
      </c>
      <c r="J480" s="36">
        <f t="shared" si="63"/>
        <v>3446604.1977598518</v>
      </c>
      <c r="K480" s="36">
        <v>511536.833520093</v>
      </c>
    </row>
    <row r="481" spans="1:11" x14ac:dyDescent="0.2">
      <c r="A481" s="2">
        <v>467</v>
      </c>
      <c r="B481" s="25">
        <f t="shared" si="57"/>
        <v>393.65919781149694</v>
      </c>
      <c r="C481" s="32">
        <f t="shared" si="58"/>
        <v>7214561.6204691408</v>
      </c>
      <c r="D481" s="32">
        <f t="shared" si="64"/>
        <v>11984.894481559284</v>
      </c>
      <c r="E481" s="33">
        <f t="shared" si="59"/>
        <v>5.795123919785863E-3</v>
      </c>
      <c r="F481" s="34">
        <f t="shared" si="60"/>
        <v>0.1</v>
      </c>
      <c r="G481" s="29">
        <v>0</v>
      </c>
      <c r="H481" s="35">
        <f t="shared" si="61"/>
        <v>19.112898338709009</v>
      </c>
      <c r="I481" s="32">
        <f t="shared" si="62"/>
        <v>584.17954395284187</v>
      </c>
      <c r="J481" s="36">
        <f t="shared" si="63"/>
        <v>3447188.3773038047</v>
      </c>
      <c r="K481" s="36">
        <v>511806.23802860809</v>
      </c>
    </row>
    <row r="482" spans="1:11" x14ac:dyDescent="0.2">
      <c r="A482" s="2">
        <v>468</v>
      </c>
      <c r="B482" s="25">
        <f t="shared" si="57"/>
        <v>393.46954142475414</v>
      </c>
      <c r="C482" s="32">
        <f t="shared" si="58"/>
        <v>7226540.7347087832</v>
      </c>
      <c r="D482" s="32">
        <f t="shared" si="64"/>
        <v>11979.114239642397</v>
      </c>
      <c r="E482" s="33">
        <f t="shared" si="59"/>
        <v>5.7827305026727088E-3</v>
      </c>
      <c r="F482" s="34">
        <f t="shared" si="60"/>
        <v>0.1</v>
      </c>
      <c r="G482" s="29">
        <v>0</v>
      </c>
      <c r="H482" s="35">
        <f t="shared" si="61"/>
        <v>18.954285988573147</v>
      </c>
      <c r="I482" s="32">
        <f t="shared" si="62"/>
        <v>579.3316088712337</v>
      </c>
      <c r="J482" s="36">
        <f t="shared" si="63"/>
        <v>3447767.7089126762</v>
      </c>
      <c r="K482" s="36">
        <v>512074.29887653136</v>
      </c>
    </row>
    <row r="483" spans="1:11" x14ac:dyDescent="0.2">
      <c r="A483" s="2">
        <v>469</v>
      </c>
      <c r="B483" s="25">
        <f t="shared" si="57"/>
        <v>393.28038085050741</v>
      </c>
      <c r="C483" s="32">
        <f t="shared" si="58"/>
        <v>7238514.0838337792</v>
      </c>
      <c r="D483" s="32">
        <f t="shared" si="64"/>
        <v>11973.349124995992</v>
      </c>
      <c r="E483" s="33">
        <f t="shared" si="59"/>
        <v>5.7703899814476262E-3</v>
      </c>
      <c r="F483" s="34">
        <f t="shared" si="60"/>
        <v>0.1</v>
      </c>
      <c r="G483" s="29">
        <v>0</v>
      </c>
      <c r="H483" s="35">
        <f t="shared" si="61"/>
        <v>18.796989915914924</v>
      </c>
      <c r="I483" s="32">
        <f t="shared" si="62"/>
        <v>574.52390538415989</v>
      </c>
      <c r="J483" s="36">
        <f t="shared" si="63"/>
        <v>3448342.2328180606</v>
      </c>
      <c r="K483" s="36">
        <v>512341.02276539803</v>
      </c>
    </row>
    <row r="484" spans="1:11" x14ac:dyDescent="0.2">
      <c r="A484" s="2">
        <v>470</v>
      </c>
      <c r="B484" s="25">
        <f t="shared" si="57"/>
        <v>393.09171373975715</v>
      </c>
      <c r="C484" s="32">
        <f t="shared" si="58"/>
        <v>7250481.6828996772</v>
      </c>
      <c r="D484" s="32">
        <f t="shared" si="64"/>
        <v>11967.599065897986</v>
      </c>
      <c r="E484" s="33">
        <f t="shared" si="59"/>
        <v>5.7581020181621308E-3</v>
      </c>
      <c r="F484" s="34">
        <f t="shared" si="60"/>
        <v>0.1</v>
      </c>
      <c r="G484" s="29">
        <v>0</v>
      </c>
      <c r="H484" s="35">
        <f t="shared" si="61"/>
        <v>18.640999197332746</v>
      </c>
      <c r="I484" s="32">
        <f t="shared" si="62"/>
        <v>569.75609962140459</v>
      </c>
      <c r="J484" s="36">
        <f t="shared" si="63"/>
        <v>3448911.9889176819</v>
      </c>
      <c r="K484" s="36">
        <v>512606.41636331915</v>
      </c>
    </row>
    <row r="485" spans="1:11" x14ac:dyDescent="0.2">
      <c r="A485" s="2">
        <v>471</v>
      </c>
      <c r="B485" s="25">
        <f t="shared" si="57"/>
        <v>392.90353775959915</v>
      </c>
      <c r="C485" s="32">
        <f t="shared" si="58"/>
        <v>7262443.546890636</v>
      </c>
      <c r="D485" s="32">
        <f t="shared" si="64"/>
        <v>11961.86399095878</v>
      </c>
      <c r="E485" s="33">
        <f t="shared" si="59"/>
        <v>5.7458662777715511E-3</v>
      </c>
      <c r="F485" s="34">
        <f t="shared" si="60"/>
        <v>0.1</v>
      </c>
      <c r="G485" s="29">
        <v>0</v>
      </c>
      <c r="H485" s="35">
        <f t="shared" si="61"/>
        <v>18.486303000075132</v>
      </c>
      <c r="I485" s="32">
        <f t="shared" si="62"/>
        <v>565.0278604834358</v>
      </c>
      <c r="J485" s="36">
        <f t="shared" si="63"/>
        <v>3449477.0167781655</v>
      </c>
      <c r="K485" s="36">
        <v>512870.48630514852</v>
      </c>
    </row>
    <row r="486" spans="1:11" x14ac:dyDescent="0.2">
      <c r="A486" s="2">
        <v>472</v>
      </c>
      <c r="B486" s="25">
        <f t="shared" si="57"/>
        <v>392.71585059308029</v>
      </c>
      <c r="C486" s="32">
        <f t="shared" si="58"/>
        <v>7274399.6907201847</v>
      </c>
      <c r="D486" s="32">
        <f t="shared" si="64"/>
        <v>11956.143829548731</v>
      </c>
      <c r="E486" s="33">
        <f t="shared" si="59"/>
        <v>5.7336824280723505E-3</v>
      </c>
      <c r="F486" s="34">
        <f t="shared" si="60"/>
        <v>0.1</v>
      </c>
      <c r="G486" s="29">
        <v>0</v>
      </c>
      <c r="H486" s="35">
        <f t="shared" si="61"/>
        <v>18.332890581288439</v>
      </c>
      <c r="I486" s="32">
        <f t="shared" si="62"/>
        <v>560.3388596183986</v>
      </c>
      <c r="J486" s="36">
        <f t="shared" si="63"/>
        <v>3450037.3556377837</v>
      </c>
      <c r="K486" s="36">
        <v>513133.23919264844</v>
      </c>
    </row>
    <row r="487" spans="1:11" x14ac:dyDescent="0.2">
      <c r="A487" s="2">
        <v>473</v>
      </c>
      <c r="B487" s="25">
        <f t="shared" si="57"/>
        <v>392.52864993905615</v>
      </c>
      <c r="C487" s="32">
        <f t="shared" si="58"/>
        <v>7286350.129231561</v>
      </c>
      <c r="D487" s="32">
        <f t="shared" si="64"/>
        <v>11950.438511376269</v>
      </c>
      <c r="E487" s="33">
        <f t="shared" si="59"/>
        <v>5.7215501396687832E-3</v>
      </c>
      <c r="F487" s="34">
        <f t="shared" si="60"/>
        <v>0.1</v>
      </c>
      <c r="G487" s="29">
        <v>0</v>
      </c>
      <c r="H487" s="35">
        <f t="shared" si="61"/>
        <v>18.180751287270819</v>
      </c>
      <c r="I487" s="32">
        <f t="shared" si="62"/>
        <v>555.68877139935398</v>
      </c>
      <c r="J487" s="36">
        <f t="shared" si="63"/>
        <v>3450593.0444091829</v>
      </c>
      <c r="K487" s="36">
        <v>513394.68159465474</v>
      </c>
    </row>
    <row r="488" spans="1:11" x14ac:dyDescent="0.2">
      <c r="A488" s="2">
        <v>474</v>
      </c>
      <c r="B488" s="25">
        <f t="shared" si="57"/>
        <v>392.34193351205062</v>
      </c>
      <c r="C488" s="32">
        <f t="shared" si="58"/>
        <v>7298294.877198129</v>
      </c>
      <c r="D488" s="32">
        <f t="shared" si="64"/>
        <v>11944.747966567986</v>
      </c>
      <c r="E488" s="33">
        <f t="shared" si="59"/>
        <v>5.7094690859288699E-3</v>
      </c>
      <c r="F488" s="34">
        <f t="shared" si="60"/>
        <v>0.1</v>
      </c>
      <c r="G488" s="29">
        <v>0</v>
      </c>
      <c r="H488" s="35">
        <f t="shared" si="61"/>
        <v>18.02987455273238</v>
      </c>
      <c r="I488" s="32">
        <f t="shared" si="62"/>
        <v>551.07727290164917</v>
      </c>
      <c r="J488" s="36">
        <f t="shared" si="63"/>
        <v>3451144.1216820846</v>
      </c>
      <c r="K488" s="36">
        <v>513654.82004724111</v>
      </c>
    </row>
    <row r="489" spans="1:11" x14ac:dyDescent="0.2">
      <c r="A489" s="2">
        <v>475</v>
      </c>
      <c r="B489" s="25">
        <f t="shared" si="57"/>
        <v>392.15569904211515</v>
      </c>
      <c r="C489" s="32">
        <f t="shared" si="58"/>
        <v>7310233.9493239615</v>
      </c>
      <c r="D489" s="32">
        <f t="shared" si="64"/>
        <v>11939.07212583255</v>
      </c>
      <c r="E489" s="33">
        <f t="shared" si="59"/>
        <v>5.6974389430110364E-3</v>
      </c>
      <c r="F489" s="34">
        <f t="shared" si="60"/>
        <v>0.1</v>
      </c>
      <c r="G489" s="29">
        <v>0</v>
      </c>
      <c r="H489" s="35">
        <f t="shared" si="61"/>
        <v>17.880249900061479</v>
      </c>
      <c r="I489" s="32">
        <f t="shared" si="62"/>
        <v>546.50404388046786</v>
      </c>
      <c r="J489" s="36">
        <f t="shared" si="63"/>
        <v>3451690.625725965</v>
      </c>
      <c r="K489" s="36">
        <v>513913.66105388245</v>
      </c>
    </row>
    <row r="490" spans="1:11" x14ac:dyDescent="0.2">
      <c r="A490" s="2">
        <v>476</v>
      </c>
      <c r="B490" s="25">
        <f t="shared" si="57"/>
        <v>391.96994427469201</v>
      </c>
      <c r="C490" s="32">
        <f t="shared" si="58"/>
        <v>7322167.3602442844</v>
      </c>
      <c r="D490" s="32">
        <f t="shared" si="64"/>
        <v>11933.410920322873</v>
      </c>
      <c r="E490" s="33">
        <f t="shared" si="59"/>
        <v>5.6854593897641137E-3</v>
      </c>
      <c r="F490" s="34">
        <f t="shared" si="60"/>
        <v>0.1</v>
      </c>
      <c r="G490" s="29">
        <v>0</v>
      </c>
      <c r="H490" s="35">
        <f t="shared" si="61"/>
        <v>17.731866938597101</v>
      </c>
      <c r="I490" s="32">
        <f t="shared" si="62"/>
        <v>541.96876674864109</v>
      </c>
      <c r="J490" s="36">
        <f t="shared" si="63"/>
        <v>3452232.5944927135</v>
      </c>
      <c r="K490" s="36">
        <v>514171.21108561737</v>
      </c>
    </row>
    <row r="491" spans="1:11" x14ac:dyDescent="0.2">
      <c r="A491" s="2">
        <v>477</v>
      </c>
      <c r="B491" s="25">
        <f t="shared" si="57"/>
        <v>391.78466697047713</v>
      </c>
      <c r="C491" s="32">
        <f t="shared" si="58"/>
        <v>7334095.1245259168</v>
      </c>
      <c r="D491" s="32">
        <f t="shared" si="64"/>
        <v>11927.764281632379</v>
      </c>
      <c r="E491" s="33">
        <f t="shared" si="59"/>
        <v>5.6735301077513014E-3</v>
      </c>
      <c r="F491" s="34">
        <f t="shared" si="60"/>
        <v>0.1</v>
      </c>
      <c r="G491" s="29">
        <v>0</v>
      </c>
      <c r="H491" s="35">
        <f t="shared" si="61"/>
        <v>17.584715363907293</v>
      </c>
      <c r="I491" s="32">
        <f t="shared" si="62"/>
        <v>537.47112655452293</v>
      </c>
      <c r="J491" s="36">
        <f t="shared" si="63"/>
        <v>3452770.065619268</v>
      </c>
      <c r="K491" s="36">
        <v>514427.4765812101</v>
      </c>
    </row>
    <row r="492" spans="1:11" x14ac:dyDescent="0.2">
      <c r="A492" s="2">
        <v>478</v>
      </c>
      <c r="B492" s="25">
        <f t="shared" si="57"/>
        <v>391.59986490528559</v>
      </c>
      <c r="C492" s="32">
        <f t="shared" si="58"/>
        <v>7346017.2566678096</v>
      </c>
      <c r="D492" s="32">
        <f t="shared" si="64"/>
        <v>11922.132141892798</v>
      </c>
      <c r="E492" s="33">
        <f t="shared" si="59"/>
        <v>5.6616507811954996E-3</v>
      </c>
      <c r="F492" s="34">
        <f t="shared" si="60"/>
        <v>0.1</v>
      </c>
      <c r="G492" s="29">
        <v>0</v>
      </c>
      <c r="H492" s="35">
        <f t="shared" si="61"/>
        <v>17.438784957073565</v>
      </c>
      <c r="I492" s="32">
        <f t="shared" si="62"/>
        <v>533.0108109601897</v>
      </c>
      <c r="J492" s="36">
        <f t="shared" si="63"/>
        <v>3453303.0764302281</v>
      </c>
      <c r="K492" s="36">
        <v>514682.46394731133</v>
      </c>
    </row>
    <row r="493" spans="1:11" x14ac:dyDescent="0.2">
      <c r="A493" s="2">
        <v>479</v>
      </c>
      <c r="B493" s="25">
        <f t="shared" si="57"/>
        <v>391.4155358699183</v>
      </c>
      <c r="C493" s="32">
        <f t="shared" si="58"/>
        <v>7357933.7711013183</v>
      </c>
      <c r="D493" s="32">
        <f t="shared" si="64"/>
        <v>11916.514433508739</v>
      </c>
      <c r="E493" s="33">
        <f t="shared" si="59"/>
        <v>5.6498210969486177E-3</v>
      </c>
      <c r="F493" s="34">
        <f t="shared" si="60"/>
        <v>0.1</v>
      </c>
      <c r="G493" s="29">
        <v>0</v>
      </c>
      <c r="H493" s="35">
        <f t="shared" si="61"/>
        <v>17.29406558398124</v>
      </c>
      <c r="I493" s="32">
        <f t="shared" si="62"/>
        <v>528.58751021971818</v>
      </c>
      <c r="J493" s="36">
        <f t="shared" si="63"/>
        <v>3453831.6639404478</v>
      </c>
      <c r="K493" s="36">
        <v>514936.17955861858</v>
      </c>
    </row>
    <row r="494" spans="1:11" x14ac:dyDescent="0.2">
      <c r="A494" s="2">
        <v>480</v>
      </c>
      <c r="B494" s="25">
        <f t="shared" si="57"/>
        <v>391.23167767002928</v>
      </c>
      <c r="C494" s="32">
        <f t="shared" si="58"/>
        <v>7369844.682190882</v>
      </c>
      <c r="D494" s="32">
        <f t="shared" si="64"/>
        <v>11910.911089563742</v>
      </c>
      <c r="E494" s="33">
        <f t="shared" si="59"/>
        <v>5.638040744500885E-3</v>
      </c>
      <c r="F494" s="34">
        <f t="shared" si="60"/>
        <v>0.1</v>
      </c>
      <c r="G494" s="29">
        <v>0</v>
      </c>
      <c r="H494" s="35">
        <f t="shared" si="61"/>
        <v>17.150547194615694</v>
      </c>
      <c r="I494" s="32">
        <f t="shared" si="62"/>
        <v>524.20091715765784</v>
      </c>
      <c r="J494" s="36">
        <f t="shared" si="63"/>
        <v>3454355.8648576057</v>
      </c>
      <c r="K494" s="36">
        <v>515188.62975803524</v>
      </c>
    </row>
    <row r="495" spans="1:11" x14ac:dyDescent="0.2">
      <c r="A495" s="2">
        <v>481</v>
      </c>
      <c r="B495" s="25">
        <f t="shared" si="57"/>
        <v>391.04828812599561</v>
      </c>
      <c r="C495" s="32">
        <f t="shared" si="58"/>
        <v>7381750.0042343838</v>
      </c>
      <c r="D495" s="32">
        <f t="shared" si="64"/>
        <v>11905.322043501772</v>
      </c>
      <c r="E495" s="33">
        <f t="shared" si="59"/>
        <v>5.626309415911507E-3</v>
      </c>
      <c r="F495" s="34">
        <f t="shared" si="60"/>
        <v>0.1</v>
      </c>
      <c r="G495" s="29">
        <v>0</v>
      </c>
      <c r="H495" s="35">
        <f t="shared" si="61"/>
        <v>17.008219822364431</v>
      </c>
      <c r="I495" s="32">
        <f t="shared" si="62"/>
        <v>519.85072714773651</v>
      </c>
      <c r="J495" s="36">
        <f t="shared" si="63"/>
        <v>3454875.7155847535</v>
      </c>
      <c r="K495" s="36">
        <v>515439.82085682952</v>
      </c>
    </row>
    <row r="496" spans="1:11" x14ac:dyDescent="0.2">
      <c r="A496" s="2">
        <v>482</v>
      </c>
      <c r="B496" s="25">
        <f t="shared" si="57"/>
        <v>390.86536507278885</v>
      </c>
      <c r="C496" s="32">
        <f t="shared" si="58"/>
        <v>7393649.751463512</v>
      </c>
      <c r="D496" s="32">
        <f t="shared" si="64"/>
        <v>11899.747229128145</v>
      </c>
      <c r="E496" s="33">
        <f t="shared" si="59"/>
        <v>5.6146268057766608E-3</v>
      </c>
      <c r="F496" s="34">
        <f t="shared" si="60"/>
        <v>0.1</v>
      </c>
      <c r="G496" s="29">
        <v>0</v>
      </c>
      <c r="H496" s="35">
        <f t="shared" si="61"/>
        <v>16.867073583324959</v>
      </c>
      <c r="I496" s="32">
        <f t="shared" si="62"/>
        <v>515.53663809167062</v>
      </c>
      <c r="J496" s="36">
        <f t="shared" si="63"/>
        <v>3455391.2522228453</v>
      </c>
      <c r="K496" s="36">
        <v>515689.75913479197</v>
      </c>
    </row>
    <row r="497" spans="1:11" x14ac:dyDescent="0.2">
      <c r="A497" s="2">
        <v>483</v>
      </c>
      <c r="B497" s="25">
        <f t="shared" si="57"/>
        <v>390.6829063598463</v>
      </c>
      <c r="C497" s="32">
        <f t="shared" si="58"/>
        <v>7405543.9380442742</v>
      </c>
      <c r="D497" s="32">
        <f t="shared" si="64"/>
        <v>11894.186580762267</v>
      </c>
      <c r="E497" s="33">
        <f t="shared" si="59"/>
        <v>5.602992611256118E-3</v>
      </c>
      <c r="F497" s="34">
        <f t="shared" si="60"/>
        <v>0.1</v>
      </c>
      <c r="G497" s="29">
        <v>0</v>
      </c>
      <c r="H497" s="35">
        <f t="shared" si="61"/>
        <v>16.7270986756184</v>
      </c>
      <c r="I497" s="32">
        <f t="shared" si="62"/>
        <v>511.25835039820782</v>
      </c>
      <c r="J497" s="36">
        <f t="shared" si="63"/>
        <v>3455902.5105732437</v>
      </c>
      <c r="K497" s="36">
        <v>515938.4508403925</v>
      </c>
    </row>
    <row r="498" spans="1:11" x14ac:dyDescent="0.2">
      <c r="A498" s="2">
        <v>484</v>
      </c>
      <c r="B498" s="25">
        <f t="shared" si="57"/>
        <v>390.50090985094454</v>
      </c>
      <c r="C498" s="32">
        <f t="shared" si="58"/>
        <v>7417432.5780775985</v>
      </c>
      <c r="D498" s="32">
        <f t="shared" si="64"/>
        <v>11888.640033324249</v>
      </c>
      <c r="E498" s="33">
        <f t="shared" si="59"/>
        <v>5.5914065320199127E-3</v>
      </c>
      <c r="F498" s="34">
        <f t="shared" si="60"/>
        <v>0.1</v>
      </c>
      <c r="G498" s="29">
        <v>0</v>
      </c>
      <c r="H498" s="35">
        <f t="shared" si="61"/>
        <v>16.588285378708797</v>
      </c>
      <c r="I498" s="32">
        <f t="shared" si="62"/>
        <v>507.01556696232649</v>
      </c>
      <c r="J498" s="36">
        <f t="shared" si="63"/>
        <v>3456409.526140206</v>
      </c>
      <c r="K498" s="36">
        <v>516185.90219093679</v>
      </c>
    </row>
    <row r="499" spans="1:11" x14ac:dyDescent="0.2">
      <c r="A499" s="2">
        <v>485</v>
      </c>
      <c r="B499" s="25">
        <f t="shared" si="57"/>
        <v>390.31937342407582</v>
      </c>
      <c r="C499" s="32">
        <f t="shared" si="58"/>
        <v>7429315.6855993727</v>
      </c>
      <c r="D499" s="32">
        <f t="shared" si="64"/>
        <v>11883.107521774247</v>
      </c>
      <c r="E499" s="33">
        <f t="shared" si="59"/>
        <v>5.5798682701696722E-3</v>
      </c>
      <c r="F499" s="34">
        <f t="shared" si="60"/>
        <v>0.1</v>
      </c>
      <c r="G499" s="29">
        <v>0</v>
      </c>
      <c r="H499" s="35">
        <f t="shared" si="61"/>
        <v>16.450624052728081</v>
      </c>
      <c r="I499" s="32">
        <f t="shared" si="62"/>
        <v>502.80799314456442</v>
      </c>
      <c r="J499" s="36">
        <f t="shared" si="63"/>
        <v>3456912.3341333508</v>
      </c>
      <c r="K499" s="36">
        <v>516432.11937272141</v>
      </c>
    </row>
    <row r="500" spans="1:11" x14ac:dyDescent="0.2">
      <c r="A500" s="2">
        <v>486</v>
      </c>
      <c r="B500" s="25">
        <f t="shared" si="57"/>
        <v>390.13829497132275</v>
      </c>
      <c r="C500" s="32">
        <f t="shared" si="58"/>
        <v>7441193.2745812992</v>
      </c>
      <c r="D500" s="32">
        <f t="shared" si="64"/>
        <v>11877.588981926441</v>
      </c>
      <c r="E500" s="33">
        <f t="shared" si="59"/>
        <v>5.5683775303158982E-3</v>
      </c>
      <c r="F500" s="34">
        <f t="shared" si="60"/>
        <v>0.1</v>
      </c>
      <c r="G500" s="29">
        <v>0</v>
      </c>
      <c r="H500" s="35">
        <f t="shared" si="61"/>
        <v>16.314105137806621</v>
      </c>
      <c r="I500" s="32">
        <f t="shared" si="62"/>
        <v>498.63533675063292</v>
      </c>
      <c r="J500" s="36">
        <f t="shared" si="63"/>
        <v>3457410.9694701014</v>
      </c>
      <c r="K500" s="36">
        <v>516677.10854118876</v>
      </c>
    </row>
    <row r="501" spans="1:11" x14ac:dyDescent="0.2">
      <c r="A501" s="2">
        <v>487</v>
      </c>
      <c r="B501" s="25">
        <f t="shared" si="57"/>
        <v>389.95767239873715</v>
      </c>
      <c r="C501" s="32">
        <f t="shared" si="58"/>
        <v>7453065.3589310423</v>
      </c>
      <c r="D501" s="32">
        <f t="shared" si="64"/>
        <v>11872.084349743091</v>
      </c>
      <c r="E501" s="33">
        <f t="shared" si="59"/>
        <v>5.5569340194579937E-3</v>
      </c>
      <c r="F501" s="34">
        <f t="shared" si="60"/>
        <v>0.1</v>
      </c>
      <c r="G501" s="29">
        <v>0</v>
      </c>
      <c r="H501" s="35">
        <f t="shared" si="61"/>
        <v>16.178719153409354</v>
      </c>
      <c r="I501" s="32">
        <f t="shared" si="62"/>
        <v>494.49730801101816</v>
      </c>
      <c r="J501" s="36">
        <f t="shared" si="63"/>
        <v>3457905.4667781126</v>
      </c>
      <c r="K501" s="36">
        <v>516920.87582108082</v>
      </c>
    </row>
    <row r="502" spans="1:11" x14ac:dyDescent="0.2">
      <c r="A502" s="2">
        <v>488</v>
      </c>
      <c r="B502" s="25">
        <f t="shared" si="57"/>
        <v>389.77750362621845</v>
      </c>
      <c r="C502" s="32">
        <f t="shared" si="58"/>
        <v>7464931.9524927512</v>
      </c>
      <c r="D502" s="32">
        <f t="shared" si="64"/>
        <v>11866.593561708927</v>
      </c>
      <c r="E502" s="33">
        <f t="shared" si="59"/>
        <v>5.5455374470175503E-3</v>
      </c>
      <c r="F502" s="34">
        <f t="shared" si="60"/>
        <v>0.1</v>
      </c>
      <c r="G502" s="29">
        <v>0</v>
      </c>
      <c r="H502" s="35">
        <f t="shared" si="61"/>
        <v>16.044456697677397</v>
      </c>
      <c r="I502" s="32">
        <f t="shared" si="62"/>
        <v>490.3936195609719</v>
      </c>
      <c r="J502" s="36">
        <f t="shared" si="63"/>
        <v>3458395.8603976737</v>
      </c>
      <c r="K502" s="36">
        <v>517163.42730659229</v>
      </c>
    </row>
    <row r="503" spans="1:11" x14ac:dyDescent="0.2">
      <c r="A503" s="2">
        <v>489</v>
      </c>
      <c r="B503" s="25">
        <f t="shared" si="57"/>
        <v>389.59778658739407</v>
      </c>
      <c r="C503" s="32">
        <f t="shared" si="58"/>
        <v>7476793.0690474967</v>
      </c>
      <c r="D503" s="32">
        <f t="shared" si="64"/>
        <v>11861.116554745473</v>
      </c>
      <c r="E503" s="33">
        <f t="shared" si="59"/>
        <v>5.5341875247943463E-3</v>
      </c>
      <c r="F503" s="34">
        <f t="shared" si="60"/>
        <v>0.1</v>
      </c>
      <c r="G503" s="29">
        <v>0</v>
      </c>
      <c r="H503" s="35">
        <f t="shared" si="61"/>
        <v>15.911308446775145</v>
      </c>
      <c r="I503" s="32">
        <f t="shared" si="62"/>
        <v>486.32398642047588</v>
      </c>
      <c r="J503" s="36">
        <f t="shared" si="63"/>
        <v>3458882.1843840941</v>
      </c>
      <c r="K503" s="36">
        <v>517404.76906152291</v>
      </c>
    </row>
    <row r="504" spans="1:11" x14ac:dyDescent="0.2">
      <c r="A504" s="2">
        <v>490</v>
      </c>
      <c r="B504" s="25">
        <f t="shared" si="57"/>
        <v>389.41851922950093</v>
      </c>
      <c r="C504" s="32">
        <f t="shared" si="58"/>
        <v>7488648.7223136537</v>
      </c>
      <c r="D504" s="32">
        <f t="shared" si="64"/>
        <v>11855.653266157024</v>
      </c>
      <c r="E504" s="33">
        <f t="shared" si="59"/>
        <v>5.5228839669396665E-3</v>
      </c>
      <c r="F504" s="34">
        <f t="shared" si="60"/>
        <v>0.1</v>
      </c>
      <c r="G504" s="29">
        <v>0</v>
      </c>
      <c r="H504" s="35">
        <f t="shared" si="61"/>
        <v>15.779265154242777</v>
      </c>
      <c r="I504" s="32">
        <f t="shared" si="62"/>
        <v>482.28812597447256</v>
      </c>
      <c r="J504" s="36">
        <f t="shared" si="63"/>
        <v>3459364.4725100687</v>
      </c>
      <c r="K504" s="36">
        <v>517644.90711942915</v>
      </c>
    </row>
    <row r="505" spans="1:11" x14ac:dyDescent="0.2">
      <c r="A505" s="2">
        <v>491</v>
      </c>
      <c r="B505" s="25">
        <f t="shared" si="57"/>
        <v>389.2396995132687</v>
      </c>
      <c r="C505" s="32">
        <f t="shared" si="58"/>
        <v>7500498.9259472676</v>
      </c>
      <c r="D505" s="32">
        <f t="shared" si="64"/>
        <v>11850.203633613884</v>
      </c>
      <c r="E505" s="33">
        <f t="shared" si="59"/>
        <v>5.5116264899256221E-3</v>
      </c>
      <c r="F505" s="34">
        <f t="shared" si="60"/>
        <v>0.1</v>
      </c>
      <c r="G505" s="29">
        <v>0</v>
      </c>
      <c r="H505" s="35">
        <f t="shared" si="61"/>
        <v>15.648317650354135</v>
      </c>
      <c r="I505" s="32">
        <f t="shared" si="62"/>
        <v>478.28575795326435</v>
      </c>
      <c r="J505" s="36">
        <f t="shared" si="63"/>
        <v>3459842.758268022</v>
      </c>
      <c r="K505" s="36">
        <v>517883.84748377494</v>
      </c>
    </row>
    <row r="506" spans="1:11" x14ac:dyDescent="0.2">
      <c r="A506" s="2">
        <v>492</v>
      </c>
      <c r="B506" s="25">
        <f t="shared" si="57"/>
        <v>389.06132541280317</v>
      </c>
      <c r="C506" s="32">
        <f t="shared" si="58"/>
        <v>7512343.693542649</v>
      </c>
      <c r="D506" s="32">
        <f t="shared" si="64"/>
        <v>11844.767595381476</v>
      </c>
      <c r="E506" s="33">
        <f t="shared" si="59"/>
        <v>5.500414812549129E-3</v>
      </c>
      <c r="F506" s="34">
        <f t="shared" si="60"/>
        <v>0.1</v>
      </c>
      <c r="G506" s="29">
        <v>0</v>
      </c>
      <c r="H506" s="35">
        <f t="shared" si="61"/>
        <v>15.518456841479935</v>
      </c>
      <c r="I506" s="32">
        <f t="shared" si="62"/>
        <v>474.31660441301688</v>
      </c>
      <c r="J506" s="36">
        <f t="shared" si="63"/>
        <v>3460317.0748724351</v>
      </c>
      <c r="K506" s="36">
        <v>518121.59612808184</v>
      </c>
    </row>
    <row r="507" spans="1:11" x14ac:dyDescent="0.2">
      <c r="A507" s="2">
        <v>493</v>
      </c>
      <c r="B507" s="25">
        <f t="shared" si="57"/>
        <v>388.88339491547191</v>
      </c>
      <c r="C507" s="32">
        <f t="shared" si="58"/>
        <v>7524183.0386325018</v>
      </c>
      <c r="D507" s="32">
        <f t="shared" si="64"/>
        <v>11839.34508985281</v>
      </c>
      <c r="E507" s="33">
        <f t="shared" si="59"/>
        <v>5.4892486558838997E-3</v>
      </c>
      <c r="F507" s="34">
        <f t="shared" si="60"/>
        <v>0.1</v>
      </c>
      <c r="G507" s="29">
        <v>0</v>
      </c>
      <c r="H507" s="35">
        <f t="shared" si="61"/>
        <v>15.389673709456259</v>
      </c>
      <c r="I507" s="32">
        <f t="shared" si="62"/>
        <v>470.38038971647609</v>
      </c>
      <c r="J507" s="36">
        <f t="shared" si="63"/>
        <v>3460787.4552621515</v>
      </c>
      <c r="K507" s="36">
        <v>518358.15899607836</v>
      </c>
    </row>
    <row r="508" spans="1:11" x14ac:dyDescent="0.2">
      <c r="A508" s="2">
        <v>494</v>
      </c>
      <c r="B508" s="25">
        <f t="shared" si="57"/>
        <v>388.70590602179067</v>
      </c>
      <c r="C508" s="32">
        <f t="shared" si="58"/>
        <v>7536016.9746885709</v>
      </c>
      <c r="D508" s="32">
        <f t="shared" si="64"/>
        <v>11833.936056069098</v>
      </c>
      <c r="E508" s="33">
        <f t="shared" si="59"/>
        <v>5.4781277432617657E-3</v>
      </c>
      <c r="F508" s="34">
        <f t="shared" si="60"/>
        <v>0.1</v>
      </c>
      <c r="G508" s="29">
        <v>0</v>
      </c>
      <c r="H508" s="35">
        <f t="shared" si="61"/>
        <v>15.261959310958298</v>
      </c>
      <c r="I508" s="32">
        <f t="shared" si="62"/>
        <v>466.47684051380241</v>
      </c>
      <c r="J508" s="36">
        <f t="shared" si="63"/>
        <v>3461253.9321026653</v>
      </c>
      <c r="K508" s="36">
        <v>518593.54200184852</v>
      </c>
    </row>
    <row r="509" spans="1:11" x14ac:dyDescent="0.2">
      <c r="A509" s="2">
        <v>495</v>
      </c>
      <c r="B509" s="25">
        <f t="shared" si="57"/>
        <v>388.52885674531154</v>
      </c>
      <c r="C509" s="32">
        <f t="shared" si="58"/>
        <v>7547845.5151218809</v>
      </c>
      <c r="D509" s="32">
        <f t="shared" si="64"/>
        <v>11828.540433309972</v>
      </c>
      <c r="E509" s="33">
        <f t="shared" si="59"/>
        <v>5.4670518002406642E-3</v>
      </c>
      <c r="F509" s="34">
        <f t="shared" si="60"/>
        <v>0.1</v>
      </c>
      <c r="G509" s="29">
        <v>0</v>
      </c>
      <c r="H509" s="35">
        <f t="shared" si="61"/>
        <v>15.135304776879273</v>
      </c>
      <c r="I509" s="32">
        <f t="shared" si="62"/>
        <v>462.6056857236382</v>
      </c>
      <c r="J509" s="36">
        <f t="shared" si="63"/>
        <v>3461716.5377883888</v>
      </c>
      <c r="K509" s="36">
        <v>518827.75102997967</v>
      </c>
    </row>
    <row r="510" spans="1:11" x14ac:dyDescent="0.2">
      <c r="A510" s="2">
        <v>496</v>
      </c>
      <c r="B510" s="25">
        <f t="shared" si="57"/>
        <v>388.35224511251073</v>
      </c>
      <c r="C510" s="32">
        <f t="shared" si="58"/>
        <v>7559668.6732832035</v>
      </c>
      <c r="D510" s="32">
        <f t="shared" si="64"/>
        <v>11823.158161322586</v>
      </c>
      <c r="E510" s="33">
        <f t="shared" si="59"/>
        <v>5.4560205546286137E-3</v>
      </c>
      <c r="F510" s="34">
        <f t="shared" si="60"/>
        <v>0.1</v>
      </c>
      <c r="G510" s="29">
        <v>0</v>
      </c>
      <c r="H510" s="35">
        <f t="shared" si="61"/>
        <v>15.009701311714529</v>
      </c>
      <c r="I510" s="32">
        <f t="shared" si="62"/>
        <v>458.76665651422735</v>
      </c>
      <c r="J510" s="36">
        <f t="shared" si="63"/>
        <v>3462175.304444903</v>
      </c>
      <c r="K510" s="36">
        <v>519060.79193570977</v>
      </c>
    </row>
    <row r="511" spans="1:11" x14ac:dyDescent="0.2">
      <c r="A511" s="2">
        <v>497</v>
      </c>
      <c r="B511" s="25">
        <f t="shared" si="57"/>
        <v>388.17606916268016</v>
      </c>
      <c r="C511" s="32">
        <f t="shared" si="58"/>
        <v>7571486.4624634571</v>
      </c>
      <c r="D511" s="32">
        <f t="shared" si="64"/>
        <v>11817.789180253632</v>
      </c>
      <c r="E511" s="33">
        <f t="shared" si="59"/>
        <v>5.4450337363757227E-3</v>
      </c>
      <c r="F511" s="34">
        <f t="shared" si="60"/>
        <v>0.1</v>
      </c>
      <c r="G511" s="29">
        <v>0</v>
      </c>
      <c r="H511" s="35">
        <f t="shared" si="61"/>
        <v>14.885140192950731</v>
      </c>
      <c r="I511" s="32">
        <f t="shared" si="62"/>
        <v>454.95948628477481</v>
      </c>
      <c r="J511" s="36">
        <f t="shared" si="63"/>
        <v>3462630.2639311878</v>
      </c>
      <c r="K511" s="36">
        <v>519292.67054507358</v>
      </c>
    </row>
    <row r="512" spans="1:11" x14ac:dyDescent="0.2">
      <c r="A512" s="2">
        <v>498</v>
      </c>
      <c r="B512" s="25">
        <f t="shared" si="57"/>
        <v>388.00032694781697</v>
      </c>
      <c r="C512" s="32">
        <f t="shared" si="58"/>
        <v>7583298.895894086</v>
      </c>
      <c r="D512" s="32">
        <f t="shared" si="64"/>
        <v>11812.433430628851</v>
      </c>
      <c r="E512" s="33">
        <f t="shared" si="59"/>
        <v>5.4340910776594833E-3</v>
      </c>
      <c r="F512" s="34">
        <f t="shared" si="60"/>
        <v>0.1</v>
      </c>
      <c r="G512" s="29">
        <v>0</v>
      </c>
      <c r="H512" s="35">
        <f t="shared" si="61"/>
        <v>14.761612770460127</v>
      </c>
      <c r="I512" s="32">
        <f t="shared" si="62"/>
        <v>451.18391064692946</v>
      </c>
      <c r="J512" s="36">
        <f t="shared" si="63"/>
        <v>3463081.4478418347</v>
      </c>
      <c r="K512" s="36">
        <v>519523.3926550484</v>
      </c>
    </row>
    <row r="513" spans="1:11" x14ac:dyDescent="0.2">
      <c r="A513" s="2">
        <v>499</v>
      </c>
      <c r="B513" s="25">
        <f t="shared" si="57"/>
        <v>387.8250165325174</v>
      </c>
      <c r="C513" s="32">
        <f t="shared" si="58"/>
        <v>7595105.9867473589</v>
      </c>
      <c r="D513" s="32">
        <f t="shared" si="64"/>
        <v>11807.090853272937</v>
      </c>
      <c r="E513" s="33">
        <f t="shared" si="59"/>
        <v>5.4231923127527892E-3</v>
      </c>
      <c r="F513" s="34">
        <f t="shared" si="60"/>
        <v>0.1</v>
      </c>
      <c r="G513" s="29">
        <v>0</v>
      </c>
      <c r="H513" s="35">
        <f t="shared" si="61"/>
        <v>14.639110465899847</v>
      </c>
      <c r="I513" s="32">
        <f t="shared" si="62"/>
        <v>447.4396674064227</v>
      </c>
      <c r="J513" s="36">
        <f t="shared" si="63"/>
        <v>3463528.8875092412</v>
      </c>
      <c r="K513" s="36">
        <v>519752.96403369907</v>
      </c>
    </row>
    <row r="514" spans="1:11" x14ac:dyDescent="0.2">
      <c r="A514" s="2">
        <v>500</v>
      </c>
      <c r="B514" s="25">
        <f t="shared" si="57"/>
        <v>387.65013599386936</v>
      </c>
      <c r="C514" s="32">
        <f t="shared" si="58"/>
        <v>7606907.7481369302</v>
      </c>
      <c r="D514" s="32">
        <f t="shared" si="64"/>
        <v>11801.761389571242</v>
      </c>
      <c r="E514" s="33">
        <f t="shared" si="59"/>
        <v>5.4123371780905654E-3</v>
      </c>
      <c r="F514" s="34">
        <f t="shared" si="60"/>
        <v>0.1</v>
      </c>
      <c r="G514" s="29">
        <v>0</v>
      </c>
      <c r="H514" s="35">
        <f t="shared" si="61"/>
        <v>14.517624772116177</v>
      </c>
      <c r="I514" s="32">
        <f t="shared" si="62"/>
        <v>443.72649654485599</v>
      </c>
      <c r="J514" s="36">
        <f t="shared" si="63"/>
        <v>3463972.6140057859</v>
      </c>
      <c r="K514" s="36">
        <v>519981.39042032196</v>
      </c>
    </row>
    <row r="515" spans="1:11" x14ac:dyDescent="0.2">
      <c r="A515" s="2">
        <v>501</v>
      </c>
      <c r="B515" s="25">
        <f t="shared" si="57"/>
        <v>387.47568342134701</v>
      </c>
      <c r="C515" s="32">
        <f t="shared" si="58"/>
        <v>7618704.1931180824</v>
      </c>
      <c r="D515" s="32">
        <f t="shared" si="64"/>
        <v>11796.444981152192</v>
      </c>
      <c r="E515" s="33">
        <f t="shared" si="59"/>
        <v>5.4015254122071E-3</v>
      </c>
      <c r="F515" s="34">
        <f t="shared" si="60"/>
        <v>0.1</v>
      </c>
      <c r="G515" s="29">
        <v>0</v>
      </c>
      <c r="H515" s="35">
        <f t="shared" si="61"/>
        <v>14.397147252553779</v>
      </c>
      <c r="I515" s="32">
        <f t="shared" si="62"/>
        <v>440.04414020165768</v>
      </c>
      <c r="J515" s="36">
        <f t="shared" si="63"/>
        <v>3464412.6581459874</v>
      </c>
      <c r="K515" s="36">
        <v>520208.6775255886</v>
      </c>
    </row>
    <row r="516" spans="1:11" x14ac:dyDescent="0.2">
      <c r="A516" s="2">
        <v>502</v>
      </c>
      <c r="B516" s="25">
        <f t="shared" si="57"/>
        <v>387.30165691670715</v>
      </c>
      <c r="C516" s="32">
        <f t="shared" si="58"/>
        <v>7630495.3346880218</v>
      </c>
      <c r="D516" s="32">
        <f t="shared" si="64"/>
        <v>11791.141569939442</v>
      </c>
      <c r="E516" s="33">
        <f t="shared" si="59"/>
        <v>5.3907567557080361E-3</v>
      </c>
      <c r="F516" s="34">
        <f t="shared" si="60"/>
        <v>0.1</v>
      </c>
      <c r="G516" s="29">
        <v>0</v>
      </c>
      <c r="H516" s="35">
        <f t="shared" si="61"/>
        <v>14.277669540669825</v>
      </c>
      <c r="I516" s="32">
        <f t="shared" si="62"/>
        <v>436.392342656143</v>
      </c>
      <c r="J516" s="36">
        <f t="shared" si="63"/>
        <v>3464849.0504886433</v>
      </c>
      <c r="K516" s="36">
        <v>520434.83103168849</v>
      </c>
    </row>
    <row r="517" spans="1:11" x14ac:dyDescent="0.2">
      <c r="A517" s="2">
        <v>503</v>
      </c>
      <c r="B517" s="25">
        <f t="shared" si="57"/>
        <v>387.12805459388511</v>
      </c>
      <c r="C517" s="32">
        <f t="shared" si="58"/>
        <v>7642281.1857865546</v>
      </c>
      <c r="D517" s="32">
        <f t="shared" si="64"/>
        <v>11785.851098532788</v>
      </c>
      <c r="E517" s="33">
        <f t="shared" si="59"/>
        <v>5.3800309512810176E-3</v>
      </c>
      <c r="F517" s="34">
        <f t="shared" si="60"/>
        <v>0.1</v>
      </c>
      <c r="G517" s="29">
        <v>0</v>
      </c>
      <c r="H517" s="35">
        <f t="shared" si="61"/>
        <v>14.159183339352971</v>
      </c>
      <c r="I517" s="32">
        <f t="shared" si="62"/>
        <v>432.77085030980822</v>
      </c>
      <c r="J517" s="36">
        <f t="shared" si="63"/>
        <v>3465281.821338953</v>
      </c>
      <c r="K517" s="36">
        <v>520659.85659247107</v>
      </c>
    </row>
    <row r="518" spans="1:11" x14ac:dyDescent="0.2">
      <c r="A518" s="2">
        <v>504</v>
      </c>
      <c r="B518" s="25">
        <f t="shared" si="57"/>
        <v>386.95487457889328</v>
      </c>
      <c r="C518" s="32">
        <f t="shared" si="58"/>
        <v>7654061.7592960652</v>
      </c>
      <c r="D518" s="32">
        <f t="shared" si="64"/>
        <v>11780.573509510607</v>
      </c>
      <c r="E518" s="33">
        <f t="shared" si="59"/>
        <v>5.3693477436450214E-3</v>
      </c>
      <c r="F518" s="34">
        <f t="shared" si="60"/>
        <v>0.1</v>
      </c>
      <c r="G518" s="29">
        <v>0</v>
      </c>
      <c r="H518" s="35">
        <f t="shared" si="61"/>
        <v>14.041680420347177</v>
      </c>
      <c r="I518" s="32">
        <f t="shared" si="62"/>
        <v>429.17941166866302</v>
      </c>
      <c r="J518" s="36">
        <f t="shared" si="63"/>
        <v>3465711.0007506218</v>
      </c>
      <c r="K518" s="36">
        <v>520883.75983358704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DCARegression</vt:lpstr>
      <vt:lpstr>DCA Forecast</vt:lpstr>
      <vt:lpstr>Forecast Chart</vt:lpstr>
      <vt:lpstr>b</vt:lpstr>
      <vt:lpstr>Di</vt:lpstr>
      <vt:lpstr>Dmin</vt:lpstr>
      <vt:lpstr>Qi</vt:lpstr>
    </vt:vector>
  </TitlesOfParts>
  <Company>Bastian Consulting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A. Bastian</dc:creator>
  <cp:lastModifiedBy>-32768</cp:lastModifiedBy>
  <dcterms:created xsi:type="dcterms:W3CDTF">2007-03-27T04:06:49Z</dcterms:created>
  <dcterms:modified xsi:type="dcterms:W3CDTF">2014-03-31T19:42:59Z</dcterms:modified>
</cp:coreProperties>
</file>