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15945" windowHeight="8205"/>
  </bookViews>
  <sheets>
    <sheet name="DCARegression" sheetId="1" r:id="rId1"/>
    <sheet name="DCA Forecast" sheetId="5" r:id="rId2"/>
    <sheet name="Forecast Chart" sheetId="4" r:id="rId3"/>
  </sheets>
  <definedNames>
    <definedName name="b">DCARegression!$D$6</definedName>
    <definedName name="Di">DCARegression!$D$5</definedName>
    <definedName name="Dmin">'DCA Forecast'!$D$7</definedName>
    <definedName name="Qi">DCARegression!$D$4</definedName>
    <definedName name="solver_adj" localSheetId="0" hidden="1">DCARegression!$D$4:$D$6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250</definedName>
    <definedName name="solver_lhs1" localSheetId="0" hidden="1">DCARegression!$D$5</definedName>
    <definedName name="solver_lhs2" localSheetId="0" hidden="1">DCARegression!$D$6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DCARegression!$J$7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0.000001</definedName>
    <definedName name="solver_rhs2" localSheetId="0" hidden="1">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0" i="1" l="1"/>
  <c r="D11" i="1" l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10" i="1"/>
  <c r="E10" i="1" s="1"/>
  <c r="F10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H10" i="1" l="1"/>
  <c r="I10" i="1" s="1"/>
  <c r="F33" i="1"/>
  <c r="F29" i="1"/>
  <c r="F25" i="1"/>
  <c r="F21" i="1"/>
  <c r="F17" i="1"/>
  <c r="F13" i="1"/>
  <c r="F30" i="1"/>
  <c r="F26" i="1"/>
  <c r="F22" i="1"/>
  <c r="F18" i="1"/>
  <c r="F14" i="1"/>
  <c r="F31" i="1"/>
  <c r="F27" i="1"/>
  <c r="F23" i="1"/>
  <c r="F19" i="1"/>
  <c r="F15" i="1"/>
  <c r="F11" i="1"/>
  <c r="F32" i="1"/>
  <c r="F28" i="1"/>
  <c r="F24" i="1"/>
  <c r="F20" i="1"/>
  <c r="F16" i="1"/>
  <c r="F12" i="1"/>
  <c r="H32" i="1" l="1"/>
  <c r="J32" i="1" s="1"/>
  <c r="H23" i="1"/>
  <c r="J23" i="1" s="1"/>
  <c r="H18" i="1"/>
  <c r="J18" i="1" s="1"/>
  <c r="H13" i="1"/>
  <c r="J13" i="1" s="1"/>
  <c r="H29" i="1"/>
  <c r="J29" i="1" s="1"/>
  <c r="H16" i="1"/>
  <c r="J16" i="1" s="1"/>
  <c r="H20" i="1"/>
  <c r="J20" i="1" s="1"/>
  <c r="H11" i="1"/>
  <c r="J11" i="1" s="1"/>
  <c r="H27" i="1"/>
  <c r="J27" i="1" s="1"/>
  <c r="H22" i="1"/>
  <c r="J22" i="1" s="1"/>
  <c r="H17" i="1"/>
  <c r="J17" i="1" s="1"/>
  <c r="H33" i="1"/>
  <c r="J33" i="1" s="1"/>
  <c r="H24" i="1"/>
  <c r="J24" i="1" s="1"/>
  <c r="H31" i="1"/>
  <c r="J31" i="1" s="1"/>
  <c r="H21" i="1"/>
  <c r="J21" i="1" s="1"/>
  <c r="H15" i="1"/>
  <c r="J15" i="1" s="1"/>
  <c r="H26" i="1"/>
  <c r="J26" i="1" s="1"/>
  <c r="H12" i="1"/>
  <c r="J12" i="1" s="1"/>
  <c r="H28" i="1"/>
  <c r="J28" i="1" s="1"/>
  <c r="H19" i="1"/>
  <c r="J19" i="1" s="1"/>
  <c r="H14" i="1"/>
  <c r="J14" i="1" s="1"/>
  <c r="H30" i="1"/>
  <c r="J30" i="1" s="1"/>
  <c r="H25" i="1"/>
  <c r="J25" i="1" s="1"/>
  <c r="J10" i="1"/>
  <c r="I11" i="1" l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J7" i="1"/>
  <c r="W5" i="1"/>
  <c r="W9" i="1"/>
  <c r="C5" i="5" l="1"/>
  <c r="F14" i="5" s="1"/>
  <c r="C6" i="5"/>
  <c r="C4" i="5"/>
  <c r="H14" i="5" l="1"/>
  <c r="G17" i="5"/>
  <c r="G16" i="5"/>
  <c r="G20" i="5"/>
  <c r="G19" i="5"/>
  <c r="G24" i="5"/>
  <c r="G15" i="5"/>
  <c r="G22" i="5"/>
  <c r="G14" i="5"/>
  <c r="G21" i="5"/>
  <c r="G25" i="5"/>
  <c r="G23" i="5"/>
  <c r="G18" i="5"/>
  <c r="B19" i="5"/>
  <c r="C19" i="5" s="1"/>
  <c r="B23" i="5"/>
  <c r="C23" i="5" s="1"/>
  <c r="B27" i="5"/>
  <c r="B31" i="5"/>
  <c r="B35" i="5"/>
  <c r="C35" i="5" s="1"/>
  <c r="B39" i="5"/>
  <c r="C39" i="5" s="1"/>
  <c r="B43" i="5"/>
  <c r="B47" i="5"/>
  <c r="B51" i="5"/>
  <c r="C51" i="5" s="1"/>
  <c r="B55" i="5"/>
  <c r="C55" i="5" s="1"/>
  <c r="B59" i="5"/>
  <c r="B63" i="5"/>
  <c r="B67" i="5"/>
  <c r="C67" i="5" s="1"/>
  <c r="B71" i="5"/>
  <c r="C71" i="5" s="1"/>
  <c r="B75" i="5"/>
  <c r="B79" i="5"/>
  <c r="B83" i="5"/>
  <c r="C83" i="5" s="1"/>
  <c r="B87" i="5"/>
  <c r="C87" i="5" s="1"/>
  <c r="B91" i="5"/>
  <c r="B95" i="5"/>
  <c r="C95" i="5" s="1"/>
  <c r="B99" i="5"/>
  <c r="C99" i="5" s="1"/>
  <c r="B103" i="5"/>
  <c r="C103" i="5" s="1"/>
  <c r="B107" i="5"/>
  <c r="B111" i="5"/>
  <c r="B115" i="5"/>
  <c r="C115" i="5" s="1"/>
  <c r="B119" i="5"/>
  <c r="C119" i="5" s="1"/>
  <c r="B123" i="5"/>
  <c r="B127" i="5"/>
  <c r="B131" i="5"/>
  <c r="C131" i="5" s="1"/>
  <c r="B135" i="5"/>
  <c r="C135" i="5" s="1"/>
  <c r="B139" i="5"/>
  <c r="B143" i="5"/>
  <c r="B147" i="5"/>
  <c r="C147" i="5" s="1"/>
  <c r="B151" i="5"/>
  <c r="C151" i="5" s="1"/>
  <c r="B155" i="5"/>
  <c r="B159" i="5"/>
  <c r="B163" i="5"/>
  <c r="C163" i="5" s="1"/>
  <c r="B167" i="5"/>
  <c r="C167" i="5" s="1"/>
  <c r="B171" i="5"/>
  <c r="B175" i="5"/>
  <c r="B179" i="5"/>
  <c r="C179" i="5" s="1"/>
  <c r="B183" i="5"/>
  <c r="C183" i="5" s="1"/>
  <c r="B187" i="5"/>
  <c r="B191" i="5"/>
  <c r="B195" i="5"/>
  <c r="C195" i="5" s="1"/>
  <c r="B199" i="5"/>
  <c r="C199" i="5" s="1"/>
  <c r="B203" i="5"/>
  <c r="B207" i="5"/>
  <c r="C207" i="5" s="1"/>
  <c r="B211" i="5"/>
  <c r="C211" i="5" s="1"/>
  <c r="B215" i="5"/>
  <c r="C215" i="5" s="1"/>
  <c r="B219" i="5"/>
  <c r="B223" i="5"/>
  <c r="B227" i="5"/>
  <c r="C227" i="5" s="1"/>
  <c r="B231" i="5"/>
  <c r="C231" i="5" s="1"/>
  <c r="B235" i="5"/>
  <c r="B239" i="5"/>
  <c r="B243" i="5"/>
  <c r="C243" i="5" s="1"/>
  <c r="B247" i="5"/>
  <c r="B251" i="5"/>
  <c r="C251" i="5" s="1"/>
  <c r="B255" i="5"/>
  <c r="B259" i="5"/>
  <c r="C259" i="5" s="1"/>
  <c r="B263" i="5"/>
  <c r="B267" i="5"/>
  <c r="C267" i="5" s="1"/>
  <c r="B271" i="5"/>
  <c r="B275" i="5"/>
  <c r="C275" i="5" s="1"/>
  <c r="B279" i="5"/>
  <c r="B283" i="5"/>
  <c r="C283" i="5" s="1"/>
  <c r="B287" i="5"/>
  <c r="B291" i="5"/>
  <c r="C291" i="5" s="1"/>
  <c r="B295" i="5"/>
  <c r="C295" i="5" s="1"/>
  <c r="B299" i="5"/>
  <c r="C299" i="5" s="1"/>
  <c r="B303" i="5"/>
  <c r="B307" i="5"/>
  <c r="C307" i="5" s="1"/>
  <c r="B311" i="5"/>
  <c r="B315" i="5"/>
  <c r="C315" i="5" s="1"/>
  <c r="B319" i="5"/>
  <c r="B323" i="5"/>
  <c r="C323" i="5" s="1"/>
  <c r="B327" i="5"/>
  <c r="B331" i="5"/>
  <c r="C331" i="5" s="1"/>
  <c r="B335" i="5"/>
  <c r="B339" i="5"/>
  <c r="C339" i="5" s="1"/>
  <c r="B343" i="5"/>
  <c r="B347" i="5"/>
  <c r="C347" i="5" s="1"/>
  <c r="B351" i="5"/>
  <c r="B355" i="5"/>
  <c r="C355" i="5" s="1"/>
  <c r="B359" i="5"/>
  <c r="C359" i="5" s="1"/>
  <c r="B363" i="5"/>
  <c r="C363" i="5" s="1"/>
  <c r="B367" i="5"/>
  <c r="B371" i="5"/>
  <c r="C371" i="5" s="1"/>
  <c r="B375" i="5"/>
  <c r="B379" i="5"/>
  <c r="C379" i="5" s="1"/>
  <c r="B383" i="5"/>
  <c r="B387" i="5"/>
  <c r="B391" i="5"/>
  <c r="B395" i="5"/>
  <c r="C395" i="5" s="1"/>
  <c r="B399" i="5"/>
  <c r="B403" i="5"/>
  <c r="C403" i="5" s="1"/>
  <c r="B407" i="5"/>
  <c r="B411" i="5"/>
  <c r="C411" i="5" s="1"/>
  <c r="B415" i="5"/>
  <c r="B419" i="5"/>
  <c r="C419" i="5" s="1"/>
  <c r="B423" i="5"/>
  <c r="C423" i="5" s="1"/>
  <c r="B427" i="5"/>
  <c r="C427" i="5" s="1"/>
  <c r="B431" i="5"/>
  <c r="B435" i="5"/>
  <c r="C435" i="5" s="1"/>
  <c r="B439" i="5"/>
  <c r="B443" i="5"/>
  <c r="C443" i="5" s="1"/>
  <c r="B447" i="5"/>
  <c r="B451" i="5"/>
  <c r="C451" i="5" s="1"/>
  <c r="B455" i="5"/>
  <c r="B459" i="5"/>
  <c r="C459" i="5" s="1"/>
  <c r="B463" i="5"/>
  <c r="B467" i="5"/>
  <c r="C467" i="5" s="1"/>
  <c r="B471" i="5"/>
  <c r="B475" i="5"/>
  <c r="C475" i="5" s="1"/>
  <c r="B479" i="5"/>
  <c r="B483" i="5"/>
  <c r="C483" i="5" s="1"/>
  <c r="B487" i="5"/>
  <c r="C487" i="5" s="1"/>
  <c r="B491" i="5"/>
  <c r="C491" i="5" s="1"/>
  <c r="B495" i="5"/>
  <c r="B499" i="5"/>
  <c r="C499" i="5" s="1"/>
  <c r="B503" i="5"/>
  <c r="C503" i="5" s="1"/>
  <c r="B507" i="5"/>
  <c r="C507" i="5" s="1"/>
  <c r="B511" i="5"/>
  <c r="B515" i="5"/>
  <c r="C515" i="5" s="1"/>
  <c r="B15" i="5"/>
  <c r="C15" i="5" s="1"/>
  <c r="D15" i="5" s="1"/>
  <c r="C235" i="5"/>
  <c r="B22" i="5"/>
  <c r="B30" i="5"/>
  <c r="C30" i="5" s="1"/>
  <c r="B42" i="5"/>
  <c r="B50" i="5"/>
  <c r="B58" i="5"/>
  <c r="C58" i="5" s="1"/>
  <c r="B70" i="5"/>
  <c r="C70" i="5" s="1"/>
  <c r="B78" i="5"/>
  <c r="C78" i="5" s="1"/>
  <c r="B86" i="5"/>
  <c r="C86" i="5" s="1"/>
  <c r="B98" i="5"/>
  <c r="B106" i="5"/>
  <c r="C106" i="5" s="1"/>
  <c r="B118" i="5"/>
  <c r="C118" i="5" s="1"/>
  <c r="B126" i="5"/>
  <c r="C126" i="5" s="1"/>
  <c r="B134" i="5"/>
  <c r="C134" i="5" s="1"/>
  <c r="B142" i="5"/>
  <c r="C142" i="5" s="1"/>
  <c r="B154" i="5"/>
  <c r="B162" i="5"/>
  <c r="C162" i="5" s="1"/>
  <c r="B170" i="5"/>
  <c r="B182" i="5"/>
  <c r="C182" i="5" s="1"/>
  <c r="B190" i="5"/>
  <c r="C190" i="5" s="1"/>
  <c r="B198" i="5"/>
  <c r="C198" i="5" s="1"/>
  <c r="B210" i="5"/>
  <c r="B218" i="5"/>
  <c r="C218" i="5" s="1"/>
  <c r="B230" i="5"/>
  <c r="C230" i="5" s="1"/>
  <c r="B238" i="5"/>
  <c r="C238" i="5" s="1"/>
  <c r="B246" i="5"/>
  <c r="B258" i="5"/>
  <c r="B266" i="5"/>
  <c r="C266" i="5" s="1"/>
  <c r="B278" i="5"/>
  <c r="C278" i="5" s="1"/>
  <c r="B286" i="5"/>
  <c r="C286" i="5" s="1"/>
  <c r="B294" i="5"/>
  <c r="C294" i="5" s="1"/>
  <c r="B306" i="5"/>
  <c r="B314" i="5"/>
  <c r="C314" i="5" s="1"/>
  <c r="B322" i="5"/>
  <c r="B330" i="5"/>
  <c r="C330" i="5" s="1"/>
  <c r="B338" i="5"/>
  <c r="C338" i="5" s="1"/>
  <c r="B350" i="5"/>
  <c r="C350" i="5" s="1"/>
  <c r="B358" i="5"/>
  <c r="C358" i="5" s="1"/>
  <c r="B366" i="5"/>
  <c r="C366" i="5" s="1"/>
  <c r="B378" i="5"/>
  <c r="C378" i="5" s="1"/>
  <c r="B386" i="5"/>
  <c r="B394" i="5"/>
  <c r="B406" i="5"/>
  <c r="C406" i="5" s="1"/>
  <c r="B414" i="5"/>
  <c r="C414" i="5" s="1"/>
  <c r="B422" i="5"/>
  <c r="C422" i="5" s="1"/>
  <c r="B434" i="5"/>
  <c r="B442" i="5"/>
  <c r="C442" i="5" s="1"/>
  <c r="B450" i="5"/>
  <c r="B462" i="5"/>
  <c r="C462" i="5" s="1"/>
  <c r="B470" i="5"/>
  <c r="B478" i="5"/>
  <c r="C478" i="5" s="1"/>
  <c r="B490" i="5"/>
  <c r="B498" i="5"/>
  <c r="C498" i="5" s="1"/>
  <c r="B506" i="5"/>
  <c r="B518" i="5"/>
  <c r="C518" i="5" s="1"/>
  <c r="C154" i="5"/>
  <c r="C239" i="5"/>
  <c r="C303" i="5"/>
  <c r="C367" i="5"/>
  <c r="C431" i="5"/>
  <c r="B17" i="5"/>
  <c r="B21" i="5"/>
  <c r="B25" i="5"/>
  <c r="C25" i="5" s="1"/>
  <c r="B29" i="5"/>
  <c r="C29" i="5" s="1"/>
  <c r="B33" i="5"/>
  <c r="B37" i="5"/>
  <c r="B41" i="5"/>
  <c r="C41" i="5" s="1"/>
  <c r="B45" i="5"/>
  <c r="C45" i="5" s="1"/>
  <c r="B49" i="5"/>
  <c r="B53" i="5"/>
  <c r="B57" i="5"/>
  <c r="C57" i="5" s="1"/>
  <c r="B61" i="5"/>
  <c r="C61" i="5" s="1"/>
  <c r="B65" i="5"/>
  <c r="B69" i="5"/>
  <c r="B73" i="5"/>
  <c r="C73" i="5" s="1"/>
  <c r="B77" i="5"/>
  <c r="C77" i="5" s="1"/>
  <c r="B81" i="5"/>
  <c r="B85" i="5"/>
  <c r="B89" i="5"/>
  <c r="C89" i="5" s="1"/>
  <c r="B93" i="5"/>
  <c r="C93" i="5" s="1"/>
  <c r="B97" i="5"/>
  <c r="B101" i="5"/>
  <c r="B105" i="5"/>
  <c r="C105" i="5" s="1"/>
  <c r="B109" i="5"/>
  <c r="C109" i="5" s="1"/>
  <c r="B113" i="5"/>
  <c r="B117" i="5"/>
  <c r="B121" i="5"/>
  <c r="C121" i="5" s="1"/>
  <c r="B125" i="5"/>
  <c r="C125" i="5" s="1"/>
  <c r="B129" i="5"/>
  <c r="B133" i="5"/>
  <c r="B137" i="5"/>
  <c r="C137" i="5" s="1"/>
  <c r="B141" i="5"/>
  <c r="C141" i="5" s="1"/>
  <c r="B145" i="5"/>
  <c r="B149" i="5"/>
  <c r="B153" i="5"/>
  <c r="C153" i="5" s="1"/>
  <c r="B157" i="5"/>
  <c r="C157" i="5" s="1"/>
  <c r="B161" i="5"/>
  <c r="B165" i="5"/>
  <c r="B169" i="5"/>
  <c r="C169" i="5" s="1"/>
  <c r="B173" i="5"/>
  <c r="C173" i="5" s="1"/>
  <c r="B177" i="5"/>
  <c r="B181" i="5"/>
  <c r="B185" i="5"/>
  <c r="C185" i="5" s="1"/>
  <c r="B189" i="5"/>
  <c r="C189" i="5" s="1"/>
  <c r="B193" i="5"/>
  <c r="B197" i="5"/>
  <c r="B201" i="5"/>
  <c r="C201" i="5" s="1"/>
  <c r="B205" i="5"/>
  <c r="C205" i="5" s="1"/>
  <c r="B209" i="5"/>
  <c r="B213" i="5"/>
  <c r="B217" i="5"/>
  <c r="C217" i="5" s="1"/>
  <c r="B221" i="5"/>
  <c r="C221" i="5" s="1"/>
  <c r="B225" i="5"/>
  <c r="B229" i="5"/>
  <c r="B233" i="5"/>
  <c r="C233" i="5" s="1"/>
  <c r="B237" i="5"/>
  <c r="C237" i="5" s="1"/>
  <c r="B241" i="5"/>
  <c r="B245" i="5"/>
  <c r="B249" i="5"/>
  <c r="C249" i="5" s="1"/>
  <c r="B253" i="5"/>
  <c r="C253" i="5" s="1"/>
  <c r="B257" i="5"/>
  <c r="B261" i="5"/>
  <c r="B265" i="5"/>
  <c r="C265" i="5" s="1"/>
  <c r="B269" i="5"/>
  <c r="C269" i="5" s="1"/>
  <c r="B273" i="5"/>
  <c r="B277" i="5"/>
  <c r="B281" i="5"/>
  <c r="C281" i="5" s="1"/>
  <c r="B285" i="5"/>
  <c r="C285" i="5" s="1"/>
  <c r="B289" i="5"/>
  <c r="B293" i="5"/>
  <c r="B297" i="5"/>
  <c r="C297" i="5" s="1"/>
  <c r="B301" i="5"/>
  <c r="C301" i="5" s="1"/>
  <c r="B305" i="5"/>
  <c r="B309" i="5"/>
  <c r="B313" i="5"/>
  <c r="C313" i="5" s="1"/>
  <c r="B317" i="5"/>
  <c r="C317" i="5" s="1"/>
  <c r="B321" i="5"/>
  <c r="B325" i="5"/>
  <c r="B329" i="5"/>
  <c r="C329" i="5" s="1"/>
  <c r="B333" i="5"/>
  <c r="C333" i="5" s="1"/>
  <c r="B337" i="5"/>
  <c r="B341" i="5"/>
  <c r="B345" i="5"/>
  <c r="C345" i="5" s="1"/>
  <c r="B349" i="5"/>
  <c r="C349" i="5" s="1"/>
  <c r="B353" i="5"/>
  <c r="B357" i="5"/>
  <c r="B361" i="5"/>
  <c r="C361" i="5" s="1"/>
  <c r="B365" i="5"/>
  <c r="C365" i="5" s="1"/>
  <c r="B369" i="5"/>
  <c r="B373" i="5"/>
  <c r="B377" i="5"/>
  <c r="C377" i="5" s="1"/>
  <c r="B381" i="5"/>
  <c r="C381" i="5" s="1"/>
  <c r="B385" i="5"/>
  <c r="B389" i="5"/>
  <c r="B393" i="5"/>
  <c r="C393" i="5" s="1"/>
  <c r="B397" i="5"/>
  <c r="C397" i="5" s="1"/>
  <c r="B401" i="5"/>
  <c r="B405" i="5"/>
  <c r="B409" i="5"/>
  <c r="C409" i="5" s="1"/>
  <c r="B413" i="5"/>
  <c r="C413" i="5" s="1"/>
  <c r="B417" i="5"/>
  <c r="B421" i="5"/>
  <c r="B425" i="5"/>
  <c r="C425" i="5" s="1"/>
  <c r="B429" i="5"/>
  <c r="C429" i="5" s="1"/>
  <c r="B433" i="5"/>
  <c r="B437" i="5"/>
  <c r="B441" i="5"/>
  <c r="C441" i="5" s="1"/>
  <c r="B445" i="5"/>
  <c r="C445" i="5" s="1"/>
  <c r="B449" i="5"/>
  <c r="B453" i="5"/>
  <c r="B457" i="5"/>
  <c r="C457" i="5" s="1"/>
  <c r="B461" i="5"/>
  <c r="C461" i="5" s="1"/>
  <c r="B465" i="5"/>
  <c r="B469" i="5"/>
  <c r="B473" i="5"/>
  <c r="C473" i="5" s="1"/>
  <c r="B477" i="5"/>
  <c r="C477" i="5" s="1"/>
  <c r="B481" i="5"/>
  <c r="B485" i="5"/>
  <c r="B489" i="5"/>
  <c r="C489" i="5" s="1"/>
  <c r="B493" i="5"/>
  <c r="C493" i="5" s="1"/>
  <c r="B497" i="5"/>
  <c r="C497" i="5" s="1"/>
  <c r="B501" i="5"/>
  <c r="B505" i="5"/>
  <c r="C505" i="5" s="1"/>
  <c r="B509" i="5"/>
  <c r="C509" i="5" s="1"/>
  <c r="B513" i="5"/>
  <c r="C513" i="5" s="1"/>
  <c r="B517" i="5"/>
  <c r="B18" i="5"/>
  <c r="B26" i="5"/>
  <c r="B34" i="5"/>
  <c r="B38" i="5"/>
  <c r="B46" i="5"/>
  <c r="B54" i="5"/>
  <c r="B62" i="5"/>
  <c r="B66" i="5"/>
  <c r="B74" i="5"/>
  <c r="B82" i="5"/>
  <c r="B90" i="5"/>
  <c r="B94" i="5"/>
  <c r="B102" i="5"/>
  <c r="C102" i="5" s="1"/>
  <c r="B110" i="5"/>
  <c r="B114" i="5"/>
  <c r="B122" i="5"/>
  <c r="B130" i="5"/>
  <c r="B138" i="5"/>
  <c r="B146" i="5"/>
  <c r="B150" i="5"/>
  <c r="B158" i="5"/>
  <c r="B166" i="5"/>
  <c r="C166" i="5" s="1"/>
  <c r="B174" i="5"/>
  <c r="B178" i="5"/>
  <c r="B186" i="5"/>
  <c r="B194" i="5"/>
  <c r="B202" i="5"/>
  <c r="B206" i="5"/>
  <c r="B214" i="5"/>
  <c r="C214" i="5" s="1"/>
  <c r="B222" i="5"/>
  <c r="B226" i="5"/>
  <c r="B234" i="5"/>
  <c r="B242" i="5"/>
  <c r="B250" i="5"/>
  <c r="B254" i="5"/>
  <c r="C254" i="5" s="1"/>
  <c r="B262" i="5"/>
  <c r="B270" i="5"/>
  <c r="B274" i="5"/>
  <c r="B282" i="5"/>
  <c r="C282" i="5" s="1"/>
  <c r="B290" i="5"/>
  <c r="B298" i="5"/>
  <c r="B302" i="5"/>
  <c r="B310" i="5"/>
  <c r="C310" i="5" s="1"/>
  <c r="B318" i="5"/>
  <c r="B326" i="5"/>
  <c r="C326" i="5" s="1"/>
  <c r="B334" i="5"/>
  <c r="B342" i="5"/>
  <c r="C342" i="5" s="1"/>
  <c r="B346" i="5"/>
  <c r="B354" i="5"/>
  <c r="B362" i="5"/>
  <c r="B370" i="5"/>
  <c r="B374" i="5"/>
  <c r="B382" i="5"/>
  <c r="B390" i="5"/>
  <c r="B398" i="5"/>
  <c r="C398" i="5" s="1"/>
  <c r="B402" i="5"/>
  <c r="B410" i="5"/>
  <c r="B418" i="5"/>
  <c r="B426" i="5"/>
  <c r="B430" i="5"/>
  <c r="B438" i="5"/>
  <c r="C438" i="5" s="1"/>
  <c r="B446" i="5"/>
  <c r="B454" i="5"/>
  <c r="C454" i="5" s="1"/>
  <c r="B458" i="5"/>
  <c r="B466" i="5"/>
  <c r="B474" i="5"/>
  <c r="B482" i="5"/>
  <c r="B486" i="5"/>
  <c r="B494" i="5"/>
  <c r="B502" i="5"/>
  <c r="B510" i="5"/>
  <c r="C510" i="5" s="1"/>
  <c r="B514" i="5"/>
  <c r="C387" i="5"/>
  <c r="B16" i="5"/>
  <c r="B20" i="5"/>
  <c r="B24" i="5"/>
  <c r="B28" i="5"/>
  <c r="B32" i="5"/>
  <c r="C32" i="5" s="1"/>
  <c r="B36" i="5"/>
  <c r="B40" i="5"/>
  <c r="B44" i="5"/>
  <c r="B48" i="5"/>
  <c r="C48" i="5" s="1"/>
  <c r="B52" i="5"/>
  <c r="E52" i="5" s="1"/>
  <c r="F52" i="5" s="1"/>
  <c r="B56" i="5"/>
  <c r="B60" i="5"/>
  <c r="B64" i="5"/>
  <c r="C64" i="5" s="1"/>
  <c r="B68" i="5"/>
  <c r="E68" i="5" s="1"/>
  <c r="F68" i="5" s="1"/>
  <c r="B72" i="5"/>
  <c r="B76" i="5"/>
  <c r="B80" i="5"/>
  <c r="C80" i="5" s="1"/>
  <c r="B84" i="5"/>
  <c r="E84" i="5" s="1"/>
  <c r="F84" i="5" s="1"/>
  <c r="B88" i="5"/>
  <c r="B92" i="5"/>
  <c r="B96" i="5"/>
  <c r="C96" i="5" s="1"/>
  <c r="B100" i="5"/>
  <c r="E100" i="5" s="1"/>
  <c r="F100" i="5" s="1"/>
  <c r="B104" i="5"/>
  <c r="B108" i="5"/>
  <c r="B112" i="5"/>
  <c r="C112" i="5" s="1"/>
  <c r="B116" i="5"/>
  <c r="B120" i="5"/>
  <c r="B124" i="5"/>
  <c r="B128" i="5"/>
  <c r="C128" i="5" s="1"/>
  <c r="B132" i="5"/>
  <c r="B136" i="5"/>
  <c r="B140" i="5"/>
  <c r="B144" i="5"/>
  <c r="C144" i="5" s="1"/>
  <c r="B148" i="5"/>
  <c r="B152" i="5"/>
  <c r="B156" i="5"/>
  <c r="B160" i="5"/>
  <c r="C160" i="5" s="1"/>
  <c r="B164" i="5"/>
  <c r="B168" i="5"/>
  <c r="B172" i="5"/>
  <c r="B176" i="5"/>
  <c r="C176" i="5" s="1"/>
  <c r="B180" i="5"/>
  <c r="B184" i="5"/>
  <c r="B188" i="5"/>
  <c r="B192" i="5"/>
  <c r="C192" i="5" s="1"/>
  <c r="B196" i="5"/>
  <c r="B200" i="5"/>
  <c r="B204" i="5"/>
  <c r="B208" i="5"/>
  <c r="C208" i="5" s="1"/>
  <c r="B212" i="5"/>
  <c r="B216" i="5"/>
  <c r="B220" i="5"/>
  <c r="B224" i="5"/>
  <c r="C224" i="5" s="1"/>
  <c r="B228" i="5"/>
  <c r="B232" i="5"/>
  <c r="B236" i="5"/>
  <c r="B240" i="5"/>
  <c r="B244" i="5"/>
  <c r="B248" i="5"/>
  <c r="B252" i="5"/>
  <c r="B256" i="5"/>
  <c r="B260" i="5"/>
  <c r="B264" i="5"/>
  <c r="B268" i="5"/>
  <c r="B272" i="5"/>
  <c r="B276" i="5"/>
  <c r="B280" i="5"/>
  <c r="B284" i="5"/>
  <c r="B288" i="5"/>
  <c r="C288" i="5" s="1"/>
  <c r="B292" i="5"/>
  <c r="B296" i="5"/>
  <c r="B300" i="5"/>
  <c r="B304" i="5"/>
  <c r="C304" i="5" s="1"/>
  <c r="B308" i="5"/>
  <c r="B312" i="5"/>
  <c r="B316" i="5"/>
  <c r="B320" i="5"/>
  <c r="B324" i="5"/>
  <c r="B328" i="5"/>
  <c r="B332" i="5"/>
  <c r="B336" i="5"/>
  <c r="B340" i="5"/>
  <c r="B344" i="5"/>
  <c r="B348" i="5"/>
  <c r="B352" i="5"/>
  <c r="B356" i="5"/>
  <c r="B360" i="5"/>
  <c r="B364" i="5"/>
  <c r="B368" i="5"/>
  <c r="B372" i="5"/>
  <c r="B376" i="5"/>
  <c r="B380" i="5"/>
  <c r="B384" i="5"/>
  <c r="C384" i="5" s="1"/>
  <c r="B388" i="5"/>
  <c r="B392" i="5"/>
  <c r="B396" i="5"/>
  <c r="B400" i="5"/>
  <c r="C400" i="5" s="1"/>
  <c r="B404" i="5"/>
  <c r="B408" i="5"/>
  <c r="B412" i="5"/>
  <c r="B416" i="5"/>
  <c r="C416" i="5" s="1"/>
  <c r="B420" i="5"/>
  <c r="B424" i="5"/>
  <c r="B428" i="5"/>
  <c r="B432" i="5"/>
  <c r="C432" i="5" s="1"/>
  <c r="B436" i="5"/>
  <c r="B440" i="5"/>
  <c r="B444" i="5"/>
  <c r="B448" i="5"/>
  <c r="B452" i="5"/>
  <c r="B456" i="5"/>
  <c r="B460" i="5"/>
  <c r="B464" i="5"/>
  <c r="C464" i="5" s="1"/>
  <c r="B468" i="5"/>
  <c r="B472" i="5"/>
  <c r="B476" i="5"/>
  <c r="B480" i="5"/>
  <c r="B484" i="5"/>
  <c r="B488" i="5"/>
  <c r="B492" i="5"/>
  <c r="B496" i="5"/>
  <c r="B500" i="5"/>
  <c r="B504" i="5"/>
  <c r="B508" i="5"/>
  <c r="B512" i="5"/>
  <c r="B516" i="5"/>
  <c r="B14" i="5"/>
  <c r="C14" i="5" s="1"/>
  <c r="E36" i="5" l="1"/>
  <c r="F36" i="5" s="1"/>
  <c r="E516" i="5"/>
  <c r="F516" i="5" s="1"/>
  <c r="E500" i="5"/>
  <c r="F500" i="5" s="1"/>
  <c r="E484" i="5"/>
  <c r="F484" i="5" s="1"/>
  <c r="E468" i="5"/>
  <c r="F468" i="5" s="1"/>
  <c r="E436" i="5"/>
  <c r="F436" i="5" s="1"/>
  <c r="E420" i="5"/>
  <c r="F420" i="5" s="1"/>
  <c r="E404" i="5"/>
  <c r="F404" i="5" s="1"/>
  <c r="E372" i="5"/>
  <c r="F372" i="5" s="1"/>
  <c r="E356" i="5"/>
  <c r="F356" i="5" s="1"/>
  <c r="E340" i="5"/>
  <c r="F340" i="5" s="1"/>
  <c r="E308" i="5"/>
  <c r="F308" i="5" s="1"/>
  <c r="E292" i="5"/>
  <c r="F292" i="5" s="1"/>
  <c r="E276" i="5"/>
  <c r="F276" i="5" s="1"/>
  <c r="E244" i="5"/>
  <c r="F244" i="5" s="1"/>
  <c r="E228" i="5"/>
  <c r="F228" i="5" s="1"/>
  <c r="E212" i="5"/>
  <c r="F212" i="5" s="1"/>
  <c r="E196" i="5"/>
  <c r="F196" i="5" s="1"/>
  <c r="E180" i="5"/>
  <c r="F180" i="5" s="1"/>
  <c r="E164" i="5"/>
  <c r="F164" i="5" s="1"/>
  <c r="E148" i="5"/>
  <c r="F148" i="5" s="1"/>
  <c r="E132" i="5"/>
  <c r="F132" i="5" s="1"/>
  <c r="E116" i="5"/>
  <c r="F116" i="5" s="1"/>
  <c r="E20" i="5"/>
  <c r="F20" i="5" s="1"/>
  <c r="E508" i="5"/>
  <c r="F508" i="5" s="1"/>
  <c r="E492" i="5"/>
  <c r="F492" i="5" s="1"/>
  <c r="E476" i="5"/>
  <c r="F476" i="5" s="1"/>
  <c r="E460" i="5"/>
  <c r="F460" i="5" s="1"/>
  <c r="E444" i="5"/>
  <c r="F444" i="5" s="1"/>
  <c r="E428" i="5"/>
  <c r="F428" i="5" s="1"/>
  <c r="E412" i="5"/>
  <c r="F412" i="5" s="1"/>
  <c r="E396" i="5"/>
  <c r="F396" i="5" s="1"/>
  <c r="E364" i="5"/>
  <c r="F364" i="5" s="1"/>
  <c r="E348" i="5"/>
  <c r="F348" i="5" s="1"/>
  <c r="E332" i="5"/>
  <c r="F332" i="5" s="1"/>
  <c r="E300" i="5"/>
  <c r="F300" i="5" s="1"/>
  <c r="E284" i="5"/>
  <c r="F284" i="5" s="1"/>
  <c r="E268" i="5"/>
  <c r="F268" i="5" s="1"/>
  <c r="E252" i="5"/>
  <c r="F252" i="5" s="1"/>
  <c r="E236" i="5"/>
  <c r="F236" i="5" s="1"/>
  <c r="E220" i="5"/>
  <c r="F220" i="5" s="1"/>
  <c r="E204" i="5"/>
  <c r="F204" i="5" s="1"/>
  <c r="E188" i="5"/>
  <c r="F188" i="5" s="1"/>
  <c r="E172" i="5"/>
  <c r="F172" i="5" s="1"/>
  <c r="E156" i="5"/>
  <c r="F156" i="5" s="1"/>
  <c r="E140" i="5"/>
  <c r="F140" i="5" s="1"/>
  <c r="E124" i="5"/>
  <c r="F124" i="5" s="1"/>
  <c r="E108" i="5"/>
  <c r="F108" i="5" s="1"/>
  <c r="E92" i="5"/>
  <c r="F92" i="5" s="1"/>
  <c r="E76" i="5"/>
  <c r="F76" i="5" s="1"/>
  <c r="E60" i="5"/>
  <c r="F60" i="5" s="1"/>
  <c r="E44" i="5"/>
  <c r="F44" i="5" s="1"/>
  <c r="E28" i="5"/>
  <c r="F28" i="5" s="1"/>
  <c r="E482" i="5"/>
  <c r="F482" i="5" s="1"/>
  <c r="E370" i="5"/>
  <c r="F370" i="5" s="1"/>
  <c r="E226" i="5"/>
  <c r="F226" i="5" s="1"/>
  <c r="E146" i="5"/>
  <c r="F146" i="5" s="1"/>
  <c r="E114" i="5"/>
  <c r="F114" i="5" s="1"/>
  <c r="E34" i="5"/>
  <c r="F34" i="5" s="1"/>
  <c r="E418" i="5"/>
  <c r="F418" i="5" s="1"/>
  <c r="E334" i="5"/>
  <c r="F334" i="5" s="1"/>
  <c r="E302" i="5"/>
  <c r="F302" i="5" s="1"/>
  <c r="E222" i="5"/>
  <c r="F222" i="5" s="1"/>
  <c r="E194" i="5"/>
  <c r="F194" i="5" s="1"/>
  <c r="E82" i="5"/>
  <c r="F82" i="5" s="1"/>
  <c r="E446" i="5"/>
  <c r="F446" i="5" s="1"/>
  <c r="D267" i="5"/>
  <c r="E514" i="5"/>
  <c r="F514" i="5" s="1"/>
  <c r="E402" i="5"/>
  <c r="F402" i="5" s="1"/>
  <c r="E290" i="5"/>
  <c r="F290" i="5" s="1"/>
  <c r="E178" i="5"/>
  <c r="F178" i="5" s="1"/>
  <c r="E66" i="5"/>
  <c r="F66" i="5" s="1"/>
  <c r="E354" i="5"/>
  <c r="F354" i="5" s="1"/>
  <c r="E242" i="5"/>
  <c r="F242" i="5" s="1"/>
  <c r="E130" i="5"/>
  <c r="F130" i="5" s="1"/>
  <c r="E18" i="5"/>
  <c r="F18" i="5" s="1"/>
  <c r="D315" i="5"/>
  <c r="C446" i="5"/>
  <c r="D446" i="5" s="1"/>
  <c r="E158" i="5"/>
  <c r="F158" i="5" s="1"/>
  <c r="E46" i="5"/>
  <c r="F46" i="5" s="1"/>
  <c r="C334" i="5"/>
  <c r="D334" i="5" s="1"/>
  <c r="E346" i="5"/>
  <c r="F346" i="5" s="1"/>
  <c r="E234" i="5"/>
  <c r="F234" i="5" s="1"/>
  <c r="E122" i="5"/>
  <c r="F122" i="5" s="1"/>
  <c r="D478" i="5"/>
  <c r="E504" i="5"/>
  <c r="F504" i="5" s="1"/>
  <c r="E488" i="5"/>
  <c r="F488" i="5" s="1"/>
  <c r="E472" i="5"/>
  <c r="F472" i="5" s="1"/>
  <c r="E456" i="5"/>
  <c r="F456" i="5" s="1"/>
  <c r="E440" i="5"/>
  <c r="F440" i="5" s="1"/>
  <c r="E424" i="5"/>
  <c r="F424" i="5" s="1"/>
  <c r="E408" i="5"/>
  <c r="F408" i="5" s="1"/>
  <c r="E392" i="5"/>
  <c r="F392" i="5" s="1"/>
  <c r="E376" i="5"/>
  <c r="F376" i="5" s="1"/>
  <c r="E360" i="5"/>
  <c r="F360" i="5" s="1"/>
  <c r="E344" i="5"/>
  <c r="F344" i="5" s="1"/>
  <c r="E328" i="5"/>
  <c r="F328" i="5" s="1"/>
  <c r="E312" i="5"/>
  <c r="F312" i="5" s="1"/>
  <c r="E296" i="5"/>
  <c r="F296" i="5" s="1"/>
  <c r="E280" i="5"/>
  <c r="F280" i="5" s="1"/>
  <c r="E264" i="5"/>
  <c r="F264" i="5" s="1"/>
  <c r="E248" i="5"/>
  <c r="F248" i="5" s="1"/>
  <c r="E232" i="5"/>
  <c r="F232" i="5" s="1"/>
  <c r="E216" i="5"/>
  <c r="F216" i="5" s="1"/>
  <c r="E200" i="5"/>
  <c r="F200" i="5" s="1"/>
  <c r="E184" i="5"/>
  <c r="F184" i="5" s="1"/>
  <c r="E168" i="5"/>
  <c r="F168" i="5" s="1"/>
  <c r="E152" i="5"/>
  <c r="F152" i="5" s="1"/>
  <c r="E136" i="5"/>
  <c r="F136" i="5" s="1"/>
  <c r="E120" i="5"/>
  <c r="F120" i="5" s="1"/>
  <c r="E104" i="5"/>
  <c r="F104" i="5" s="1"/>
  <c r="E88" i="5"/>
  <c r="F88" i="5" s="1"/>
  <c r="E72" i="5"/>
  <c r="F72" i="5" s="1"/>
  <c r="E56" i="5"/>
  <c r="F56" i="5" s="1"/>
  <c r="E40" i="5"/>
  <c r="F40" i="5" s="1"/>
  <c r="E24" i="5"/>
  <c r="F24" i="5" s="1"/>
  <c r="E298" i="5"/>
  <c r="F298" i="5" s="1"/>
  <c r="E74" i="5"/>
  <c r="F74" i="5" s="1"/>
  <c r="D304" i="5"/>
  <c r="E202" i="5"/>
  <c r="F202" i="5" s="1"/>
  <c r="E90" i="5"/>
  <c r="F90" i="5" s="1"/>
  <c r="D286" i="5"/>
  <c r="D432" i="5"/>
  <c r="E138" i="5"/>
  <c r="F138" i="5" s="1"/>
  <c r="E26" i="5"/>
  <c r="F26" i="5" s="1"/>
  <c r="E486" i="5"/>
  <c r="F486" i="5" s="1"/>
  <c r="E374" i="5"/>
  <c r="F374" i="5" s="1"/>
  <c r="E262" i="5"/>
  <c r="F262" i="5" s="1"/>
  <c r="E150" i="5"/>
  <c r="F150" i="5" s="1"/>
  <c r="E38" i="5"/>
  <c r="F38" i="5" s="1"/>
  <c r="D379" i="5"/>
  <c r="E474" i="5"/>
  <c r="F474" i="5" s="1"/>
  <c r="E362" i="5"/>
  <c r="F362" i="5" s="1"/>
  <c r="E250" i="5"/>
  <c r="F250" i="5" s="1"/>
  <c r="D215" i="5"/>
  <c r="D87" i="5"/>
  <c r="C474" i="5"/>
  <c r="D474" i="5" s="1"/>
  <c r="E410" i="5"/>
  <c r="F410" i="5" s="1"/>
  <c r="E458" i="5"/>
  <c r="F458" i="5" s="1"/>
  <c r="C222" i="5"/>
  <c r="D222" i="5" s="1"/>
  <c r="D510" i="5"/>
  <c r="E452" i="5"/>
  <c r="F452" i="5" s="1"/>
  <c r="C452" i="5"/>
  <c r="D452" i="5" s="1"/>
  <c r="E324" i="5"/>
  <c r="F324" i="5" s="1"/>
  <c r="C324" i="5"/>
  <c r="D324" i="5" s="1"/>
  <c r="E260" i="5"/>
  <c r="F260" i="5" s="1"/>
  <c r="C260" i="5"/>
  <c r="D260" i="5" s="1"/>
  <c r="E494" i="5"/>
  <c r="F494" i="5" s="1"/>
  <c r="C494" i="5"/>
  <c r="D494" i="5" s="1"/>
  <c r="E466" i="5"/>
  <c r="F466" i="5" s="1"/>
  <c r="C466" i="5"/>
  <c r="E382" i="5"/>
  <c r="F382" i="5" s="1"/>
  <c r="C382" i="5"/>
  <c r="D382" i="5" s="1"/>
  <c r="E270" i="5"/>
  <c r="F270" i="5" s="1"/>
  <c r="C270" i="5"/>
  <c r="D270" i="5" s="1"/>
  <c r="E186" i="5"/>
  <c r="F186" i="5" s="1"/>
  <c r="C186" i="5"/>
  <c r="D186" i="5" s="1"/>
  <c r="C410" i="5"/>
  <c r="D410" i="5" s="1"/>
  <c r="E388" i="5"/>
  <c r="F388" i="5" s="1"/>
  <c r="C388" i="5"/>
  <c r="D388" i="5" s="1"/>
  <c r="E16" i="5"/>
  <c r="F16" i="5" s="1"/>
  <c r="C16" i="5"/>
  <c r="D16" i="5" s="1"/>
  <c r="I16" i="5" s="1"/>
  <c r="E380" i="5"/>
  <c r="F380" i="5" s="1"/>
  <c r="C380" i="5"/>
  <c r="D381" i="5" s="1"/>
  <c r="E316" i="5"/>
  <c r="F316" i="5" s="1"/>
  <c r="C316" i="5"/>
  <c r="D316" i="5" s="1"/>
  <c r="E430" i="5"/>
  <c r="F430" i="5" s="1"/>
  <c r="C444" i="5"/>
  <c r="D444" i="5" s="1"/>
  <c r="E274" i="5"/>
  <c r="F274" i="5" s="1"/>
  <c r="C274" i="5"/>
  <c r="D275" i="5" s="1"/>
  <c r="E110" i="5"/>
  <c r="F110" i="5" s="1"/>
  <c r="C110" i="5"/>
  <c r="D110" i="5" s="1"/>
  <c r="D423" i="5"/>
  <c r="D295" i="5"/>
  <c r="D231" i="5"/>
  <c r="D183" i="5"/>
  <c r="D167" i="5"/>
  <c r="D119" i="5"/>
  <c r="D103" i="5"/>
  <c r="C252" i="5"/>
  <c r="D252" i="5" s="1"/>
  <c r="E318" i="5"/>
  <c r="F318" i="5" s="1"/>
  <c r="E206" i="5"/>
  <c r="F206" i="5" s="1"/>
  <c r="E94" i="5"/>
  <c r="F94" i="5" s="1"/>
  <c r="E517" i="5"/>
  <c r="F517" i="5" s="1"/>
  <c r="E501" i="5"/>
  <c r="F501" i="5" s="1"/>
  <c r="E485" i="5"/>
  <c r="F485" i="5" s="1"/>
  <c r="E469" i="5"/>
  <c r="F469" i="5" s="1"/>
  <c r="E453" i="5"/>
  <c r="F453" i="5" s="1"/>
  <c r="E437" i="5"/>
  <c r="F437" i="5" s="1"/>
  <c r="E421" i="5"/>
  <c r="F421" i="5" s="1"/>
  <c r="E405" i="5"/>
  <c r="F405" i="5" s="1"/>
  <c r="E389" i="5"/>
  <c r="F389" i="5" s="1"/>
  <c r="E373" i="5"/>
  <c r="F373" i="5" s="1"/>
  <c r="E357" i="5"/>
  <c r="F357" i="5" s="1"/>
  <c r="E341" i="5"/>
  <c r="F341" i="5" s="1"/>
  <c r="E325" i="5"/>
  <c r="F325" i="5" s="1"/>
  <c r="E309" i="5"/>
  <c r="F309" i="5" s="1"/>
  <c r="E293" i="5"/>
  <c r="F293" i="5" s="1"/>
  <c r="E277" i="5"/>
  <c r="F277" i="5" s="1"/>
  <c r="E261" i="5"/>
  <c r="F261" i="5" s="1"/>
  <c r="E245" i="5"/>
  <c r="F245" i="5" s="1"/>
  <c r="E229" i="5"/>
  <c r="F229" i="5" s="1"/>
  <c r="E213" i="5"/>
  <c r="F213" i="5" s="1"/>
  <c r="E197" i="5"/>
  <c r="F197" i="5" s="1"/>
  <c r="E181" i="5"/>
  <c r="F181" i="5" s="1"/>
  <c r="E165" i="5"/>
  <c r="F165" i="5" s="1"/>
  <c r="E149" i="5"/>
  <c r="F149" i="5" s="1"/>
  <c r="E133" i="5"/>
  <c r="F133" i="5" s="1"/>
  <c r="E117" i="5"/>
  <c r="F117" i="5" s="1"/>
  <c r="E101" i="5"/>
  <c r="F101" i="5" s="1"/>
  <c r="E85" i="5"/>
  <c r="F85" i="5" s="1"/>
  <c r="E69" i="5"/>
  <c r="F69" i="5" s="1"/>
  <c r="E53" i="5"/>
  <c r="F53" i="5" s="1"/>
  <c r="E37" i="5"/>
  <c r="F37" i="5" s="1"/>
  <c r="E21" i="5"/>
  <c r="F21" i="5" s="1"/>
  <c r="E511" i="5"/>
  <c r="F511" i="5" s="1"/>
  <c r="E495" i="5"/>
  <c r="F495" i="5" s="1"/>
  <c r="E479" i="5"/>
  <c r="F479" i="5" s="1"/>
  <c r="E463" i="5"/>
  <c r="F463" i="5" s="1"/>
  <c r="E447" i="5"/>
  <c r="F447" i="5" s="1"/>
  <c r="E415" i="5"/>
  <c r="F415" i="5" s="1"/>
  <c r="E399" i="5"/>
  <c r="F399" i="5" s="1"/>
  <c r="E383" i="5"/>
  <c r="F383" i="5" s="1"/>
  <c r="E367" i="5"/>
  <c r="F367" i="5" s="1"/>
  <c r="E351" i="5"/>
  <c r="F351" i="5" s="1"/>
  <c r="E335" i="5"/>
  <c r="F335" i="5" s="1"/>
  <c r="E303" i="5"/>
  <c r="F303" i="5" s="1"/>
  <c r="E271" i="5"/>
  <c r="F271" i="5" s="1"/>
  <c r="E255" i="5"/>
  <c r="F255" i="5" s="1"/>
  <c r="E239" i="5"/>
  <c r="F239" i="5" s="1"/>
  <c r="E223" i="5"/>
  <c r="F223" i="5" s="1"/>
  <c r="E191" i="5"/>
  <c r="F191" i="5" s="1"/>
  <c r="E175" i="5"/>
  <c r="F175" i="5" s="1"/>
  <c r="E159" i="5"/>
  <c r="F159" i="5" s="1"/>
  <c r="E143" i="5"/>
  <c r="F143" i="5" s="1"/>
  <c r="E127" i="5"/>
  <c r="F127" i="5" s="1"/>
  <c r="E111" i="5"/>
  <c r="F111" i="5" s="1"/>
  <c r="E79" i="5"/>
  <c r="F79" i="5" s="1"/>
  <c r="E63" i="5"/>
  <c r="F63" i="5" s="1"/>
  <c r="E47" i="5"/>
  <c r="F47" i="5" s="1"/>
  <c r="E31" i="5"/>
  <c r="F31" i="5" s="1"/>
  <c r="D414" i="5"/>
  <c r="D350" i="5"/>
  <c r="E426" i="5"/>
  <c r="F426" i="5" s="1"/>
  <c r="E398" i="5"/>
  <c r="F398" i="5" s="1"/>
  <c r="E282" i="5"/>
  <c r="F282" i="5" s="1"/>
  <c r="E254" i="5"/>
  <c r="F254" i="5" s="1"/>
  <c r="E174" i="5"/>
  <c r="F174" i="5" s="1"/>
  <c r="E62" i="5"/>
  <c r="F62" i="5" s="1"/>
  <c r="D443" i="5"/>
  <c r="D367" i="5"/>
  <c r="D239" i="5"/>
  <c r="D331" i="5"/>
  <c r="C34" i="5"/>
  <c r="D35" i="5" s="1"/>
  <c r="E506" i="5"/>
  <c r="F506" i="5" s="1"/>
  <c r="E434" i="5"/>
  <c r="F434" i="5" s="1"/>
  <c r="E394" i="5"/>
  <c r="F394" i="5" s="1"/>
  <c r="E322" i="5"/>
  <c r="F322" i="5" s="1"/>
  <c r="E286" i="5"/>
  <c r="F286" i="5" s="1"/>
  <c r="E210" i="5"/>
  <c r="F210" i="5" s="1"/>
  <c r="E170" i="5"/>
  <c r="F170" i="5" s="1"/>
  <c r="E98" i="5"/>
  <c r="F98" i="5" s="1"/>
  <c r="E58" i="5"/>
  <c r="F58" i="5" s="1"/>
  <c r="D163" i="5"/>
  <c r="C226" i="5"/>
  <c r="D227" i="5" s="1"/>
  <c r="D106" i="5"/>
  <c r="C456" i="5"/>
  <c r="C346" i="5"/>
  <c r="D346" i="5" s="1"/>
  <c r="D282" i="5"/>
  <c r="D58" i="5"/>
  <c r="E470" i="5"/>
  <c r="F470" i="5" s="1"/>
  <c r="E134" i="5"/>
  <c r="F134" i="5" s="1"/>
  <c r="C486" i="5"/>
  <c r="D487" i="5" s="1"/>
  <c r="E287" i="5"/>
  <c r="F287" i="5" s="1"/>
  <c r="C98" i="5"/>
  <c r="D99" i="5" s="1"/>
  <c r="D199" i="5"/>
  <c r="D135" i="5"/>
  <c r="E512" i="5"/>
  <c r="F512" i="5" s="1"/>
  <c r="E496" i="5"/>
  <c r="F496" i="5" s="1"/>
  <c r="E480" i="5"/>
  <c r="F480" i="5" s="1"/>
  <c r="E416" i="5"/>
  <c r="F416" i="5" s="1"/>
  <c r="E384" i="5"/>
  <c r="F384" i="5" s="1"/>
  <c r="E336" i="5"/>
  <c r="F336" i="5" s="1"/>
  <c r="E304" i="5"/>
  <c r="F304" i="5" s="1"/>
  <c r="E256" i="5"/>
  <c r="F256" i="5" s="1"/>
  <c r="E208" i="5"/>
  <c r="F208" i="5" s="1"/>
  <c r="E160" i="5"/>
  <c r="F160" i="5" s="1"/>
  <c r="E112" i="5"/>
  <c r="F112" i="5" s="1"/>
  <c r="E64" i="5"/>
  <c r="F64" i="5" s="1"/>
  <c r="C488" i="5"/>
  <c r="D488" i="5" s="1"/>
  <c r="C360" i="5"/>
  <c r="D360" i="5" s="1"/>
  <c r="C318" i="5"/>
  <c r="D318" i="5" s="1"/>
  <c r="C296" i="5"/>
  <c r="D296" i="5" s="1"/>
  <c r="D254" i="5"/>
  <c r="C38" i="5"/>
  <c r="D39" i="5" s="1"/>
  <c r="E502" i="5"/>
  <c r="F502" i="5" s="1"/>
  <c r="E390" i="5"/>
  <c r="F390" i="5" s="1"/>
  <c r="E166" i="5"/>
  <c r="F166" i="5" s="1"/>
  <c r="E54" i="5"/>
  <c r="F54" i="5" s="1"/>
  <c r="C470" i="5"/>
  <c r="C158" i="5"/>
  <c r="D158" i="5" s="1"/>
  <c r="C46" i="5"/>
  <c r="D46" i="5" s="1"/>
  <c r="E509" i="5"/>
  <c r="F509" i="5" s="1"/>
  <c r="E493" i="5"/>
  <c r="F493" i="5" s="1"/>
  <c r="E477" i="5"/>
  <c r="F477" i="5" s="1"/>
  <c r="E461" i="5"/>
  <c r="F461" i="5" s="1"/>
  <c r="E445" i="5"/>
  <c r="F445" i="5" s="1"/>
  <c r="E429" i="5"/>
  <c r="F429" i="5" s="1"/>
  <c r="E413" i="5"/>
  <c r="F413" i="5" s="1"/>
  <c r="E397" i="5"/>
  <c r="F397" i="5" s="1"/>
  <c r="E381" i="5"/>
  <c r="F381" i="5" s="1"/>
  <c r="E365" i="5"/>
  <c r="F365" i="5" s="1"/>
  <c r="E349" i="5"/>
  <c r="F349" i="5" s="1"/>
  <c r="E333" i="5"/>
  <c r="F333" i="5" s="1"/>
  <c r="E317" i="5"/>
  <c r="F317" i="5" s="1"/>
  <c r="E301" i="5"/>
  <c r="F301" i="5" s="1"/>
  <c r="E285" i="5"/>
  <c r="F285" i="5" s="1"/>
  <c r="E269" i="5"/>
  <c r="F269" i="5" s="1"/>
  <c r="E253" i="5"/>
  <c r="F253" i="5" s="1"/>
  <c r="E237" i="5"/>
  <c r="F237" i="5" s="1"/>
  <c r="E221" i="5"/>
  <c r="F221" i="5" s="1"/>
  <c r="E205" i="5"/>
  <c r="F205" i="5" s="1"/>
  <c r="E189" i="5"/>
  <c r="F189" i="5" s="1"/>
  <c r="E173" i="5"/>
  <c r="F173" i="5" s="1"/>
  <c r="E157" i="5"/>
  <c r="F157" i="5" s="1"/>
  <c r="E141" i="5"/>
  <c r="F141" i="5" s="1"/>
  <c r="E125" i="5"/>
  <c r="F125" i="5" s="1"/>
  <c r="E109" i="5"/>
  <c r="F109" i="5" s="1"/>
  <c r="E93" i="5"/>
  <c r="F93" i="5" s="1"/>
  <c r="E77" i="5"/>
  <c r="F77" i="5" s="1"/>
  <c r="E61" i="5"/>
  <c r="F61" i="5" s="1"/>
  <c r="E45" i="5"/>
  <c r="F45" i="5" s="1"/>
  <c r="E29" i="5"/>
  <c r="F29" i="5" s="1"/>
  <c r="C502" i="5"/>
  <c r="D503" i="5" s="1"/>
  <c r="C484" i="5"/>
  <c r="D484" i="5" s="1"/>
  <c r="C463" i="5"/>
  <c r="D463" i="5" s="1"/>
  <c r="D442" i="5"/>
  <c r="C420" i="5"/>
  <c r="D420" i="5" s="1"/>
  <c r="C399" i="5"/>
  <c r="D399" i="5" s="1"/>
  <c r="D378" i="5"/>
  <c r="C356" i="5"/>
  <c r="D356" i="5" s="1"/>
  <c r="C335" i="5"/>
  <c r="D314" i="5"/>
  <c r="C292" i="5"/>
  <c r="D292" i="5" s="1"/>
  <c r="C271" i="5"/>
  <c r="C250" i="5"/>
  <c r="D250" i="5" s="1"/>
  <c r="D218" i="5"/>
  <c r="D154" i="5"/>
  <c r="C90" i="5"/>
  <c r="D90" i="5" s="1"/>
  <c r="C26" i="5"/>
  <c r="D26" i="5" s="1"/>
  <c r="E490" i="5"/>
  <c r="F490" i="5" s="1"/>
  <c r="E450" i="5"/>
  <c r="F450" i="5" s="1"/>
  <c r="E414" i="5"/>
  <c r="F414" i="5" s="1"/>
  <c r="E378" i="5"/>
  <c r="F378" i="5" s="1"/>
  <c r="E338" i="5"/>
  <c r="F338" i="5" s="1"/>
  <c r="E306" i="5"/>
  <c r="F306" i="5" s="1"/>
  <c r="E266" i="5"/>
  <c r="F266" i="5" s="1"/>
  <c r="E230" i="5"/>
  <c r="F230" i="5" s="1"/>
  <c r="E190" i="5"/>
  <c r="F190" i="5" s="1"/>
  <c r="E154" i="5"/>
  <c r="F154" i="5" s="1"/>
  <c r="E118" i="5"/>
  <c r="F118" i="5" s="1"/>
  <c r="E78" i="5"/>
  <c r="F78" i="5" s="1"/>
  <c r="E42" i="5"/>
  <c r="F42" i="5" s="1"/>
  <c r="C262" i="5"/>
  <c r="C174" i="5"/>
  <c r="D174" i="5" s="1"/>
  <c r="E15" i="5"/>
  <c r="F15" i="5" s="1"/>
  <c r="H15" i="5" s="1"/>
  <c r="E503" i="5"/>
  <c r="F503" i="5" s="1"/>
  <c r="E487" i="5"/>
  <c r="F487" i="5" s="1"/>
  <c r="E471" i="5"/>
  <c r="F471" i="5" s="1"/>
  <c r="E455" i="5"/>
  <c r="F455" i="5" s="1"/>
  <c r="E439" i="5"/>
  <c r="F439" i="5" s="1"/>
  <c r="E423" i="5"/>
  <c r="F423" i="5" s="1"/>
  <c r="E407" i="5"/>
  <c r="F407" i="5" s="1"/>
  <c r="E391" i="5"/>
  <c r="F391" i="5" s="1"/>
  <c r="E375" i="5"/>
  <c r="F375" i="5" s="1"/>
  <c r="E359" i="5"/>
  <c r="F359" i="5" s="1"/>
  <c r="E343" i="5"/>
  <c r="F343" i="5" s="1"/>
  <c r="E327" i="5"/>
  <c r="F327" i="5" s="1"/>
  <c r="E311" i="5"/>
  <c r="F311" i="5" s="1"/>
  <c r="E295" i="5"/>
  <c r="F295" i="5" s="1"/>
  <c r="E279" i="5"/>
  <c r="F279" i="5" s="1"/>
  <c r="E263" i="5"/>
  <c r="F263" i="5" s="1"/>
  <c r="E247" i="5"/>
  <c r="F247" i="5" s="1"/>
  <c r="E231" i="5"/>
  <c r="F231" i="5" s="1"/>
  <c r="E215" i="5"/>
  <c r="F215" i="5" s="1"/>
  <c r="E199" i="5"/>
  <c r="F199" i="5" s="1"/>
  <c r="E183" i="5"/>
  <c r="F183" i="5" s="1"/>
  <c r="E167" i="5"/>
  <c r="F167" i="5" s="1"/>
  <c r="E151" i="5"/>
  <c r="F151" i="5" s="1"/>
  <c r="E135" i="5"/>
  <c r="F135" i="5" s="1"/>
  <c r="E119" i="5"/>
  <c r="F119" i="5" s="1"/>
  <c r="E103" i="5"/>
  <c r="F103" i="5" s="1"/>
  <c r="E87" i="5"/>
  <c r="F87" i="5" s="1"/>
  <c r="E71" i="5"/>
  <c r="F71" i="5" s="1"/>
  <c r="E55" i="5"/>
  <c r="F55" i="5" s="1"/>
  <c r="E39" i="5"/>
  <c r="F39" i="5" s="1"/>
  <c r="E23" i="5"/>
  <c r="F23" i="5" s="1"/>
  <c r="C512" i="5"/>
  <c r="D513" i="5" s="1"/>
  <c r="C496" i="5"/>
  <c r="C476" i="5"/>
  <c r="D476" i="5" s="1"/>
  <c r="C455" i="5"/>
  <c r="D455" i="5" s="1"/>
  <c r="C434" i="5"/>
  <c r="C412" i="5"/>
  <c r="D412" i="5" s="1"/>
  <c r="C391" i="5"/>
  <c r="C370" i="5"/>
  <c r="C348" i="5"/>
  <c r="D348" i="5" s="1"/>
  <c r="C327" i="5"/>
  <c r="D327" i="5" s="1"/>
  <c r="C306" i="5"/>
  <c r="D307" i="5" s="1"/>
  <c r="C284" i="5"/>
  <c r="D284" i="5" s="1"/>
  <c r="C263" i="5"/>
  <c r="C242" i="5"/>
  <c r="D243" i="5" s="1"/>
  <c r="C194" i="5"/>
  <c r="D195" i="5" s="1"/>
  <c r="C130" i="5"/>
  <c r="C66" i="5"/>
  <c r="C232" i="5"/>
  <c r="D232" i="5" s="1"/>
  <c r="C216" i="5"/>
  <c r="D216" i="5" s="1"/>
  <c r="C200" i="5"/>
  <c r="D200" i="5" s="1"/>
  <c r="C184" i="5"/>
  <c r="D184" i="5" s="1"/>
  <c r="C168" i="5"/>
  <c r="D168" i="5" s="1"/>
  <c r="C152" i="5"/>
  <c r="D152" i="5" s="1"/>
  <c r="C136" i="5"/>
  <c r="D136" i="5" s="1"/>
  <c r="C120" i="5"/>
  <c r="D120" i="5" s="1"/>
  <c r="C104" i="5"/>
  <c r="D104" i="5" s="1"/>
  <c r="C88" i="5"/>
  <c r="D88" i="5" s="1"/>
  <c r="C72" i="5"/>
  <c r="D72" i="5" s="1"/>
  <c r="C56" i="5"/>
  <c r="D56" i="5" s="1"/>
  <c r="C40" i="5"/>
  <c r="D40" i="5" s="1"/>
  <c r="C24" i="5"/>
  <c r="D24" i="5" s="1"/>
  <c r="I24" i="5" s="1"/>
  <c r="C485" i="5"/>
  <c r="C469" i="5"/>
  <c r="C453" i="5"/>
  <c r="D453" i="5" s="1"/>
  <c r="C437" i="5"/>
  <c r="C421" i="5"/>
  <c r="D422" i="5" s="1"/>
  <c r="C405" i="5"/>
  <c r="D406" i="5" s="1"/>
  <c r="C389" i="5"/>
  <c r="C373" i="5"/>
  <c r="C357" i="5"/>
  <c r="C341" i="5"/>
  <c r="C325" i="5"/>
  <c r="C309" i="5"/>
  <c r="C293" i="5"/>
  <c r="C277" i="5"/>
  <c r="C261" i="5"/>
  <c r="D261" i="5" s="1"/>
  <c r="C245" i="5"/>
  <c r="C229" i="5"/>
  <c r="C213" i="5"/>
  <c r="C197" i="5"/>
  <c r="D198" i="5" s="1"/>
  <c r="C181" i="5"/>
  <c r="D182" i="5" s="1"/>
  <c r="C165" i="5"/>
  <c r="C149" i="5"/>
  <c r="C133" i="5"/>
  <c r="D134" i="5" s="1"/>
  <c r="C117" i="5"/>
  <c r="D118" i="5" s="1"/>
  <c r="C101" i="5"/>
  <c r="C85" i="5"/>
  <c r="D86" i="5" s="1"/>
  <c r="C69" i="5"/>
  <c r="D70" i="5" s="1"/>
  <c r="C53" i="5"/>
  <c r="C37" i="5"/>
  <c r="C21" i="5"/>
  <c r="C223" i="5"/>
  <c r="D224" i="5" s="1"/>
  <c r="C191" i="5"/>
  <c r="D191" i="5" s="1"/>
  <c r="C175" i="5"/>
  <c r="D175" i="5" s="1"/>
  <c r="C159" i="5"/>
  <c r="D160" i="5" s="1"/>
  <c r="C143" i="5"/>
  <c r="D143" i="5" s="1"/>
  <c r="C127" i="5"/>
  <c r="D127" i="5" s="1"/>
  <c r="C111" i="5"/>
  <c r="C79" i="5"/>
  <c r="D79" i="5" s="1"/>
  <c r="C63" i="5"/>
  <c r="D64" i="5" s="1"/>
  <c r="C47" i="5"/>
  <c r="C31" i="5"/>
  <c r="D31" i="5" s="1"/>
  <c r="C328" i="5"/>
  <c r="C264" i="5"/>
  <c r="D438" i="5"/>
  <c r="E431" i="5"/>
  <c r="F431" i="5" s="1"/>
  <c r="E319" i="5"/>
  <c r="F319" i="5" s="1"/>
  <c r="E207" i="5"/>
  <c r="F207" i="5" s="1"/>
  <c r="E95" i="5"/>
  <c r="F95" i="5" s="1"/>
  <c r="D359" i="5"/>
  <c r="D96" i="5"/>
  <c r="I15" i="5"/>
  <c r="E464" i="5"/>
  <c r="F464" i="5" s="1"/>
  <c r="E448" i="5"/>
  <c r="F448" i="5" s="1"/>
  <c r="E432" i="5"/>
  <c r="F432" i="5" s="1"/>
  <c r="E400" i="5"/>
  <c r="F400" i="5" s="1"/>
  <c r="E368" i="5"/>
  <c r="F368" i="5" s="1"/>
  <c r="E352" i="5"/>
  <c r="F352" i="5" s="1"/>
  <c r="E320" i="5"/>
  <c r="F320" i="5" s="1"/>
  <c r="E288" i="5"/>
  <c r="F288" i="5" s="1"/>
  <c r="E272" i="5"/>
  <c r="F272" i="5" s="1"/>
  <c r="E240" i="5"/>
  <c r="F240" i="5" s="1"/>
  <c r="E224" i="5"/>
  <c r="F224" i="5" s="1"/>
  <c r="E192" i="5"/>
  <c r="F192" i="5" s="1"/>
  <c r="E176" i="5"/>
  <c r="F176" i="5" s="1"/>
  <c r="E144" i="5"/>
  <c r="F144" i="5" s="1"/>
  <c r="E128" i="5"/>
  <c r="F128" i="5" s="1"/>
  <c r="E96" i="5"/>
  <c r="F96" i="5" s="1"/>
  <c r="E80" i="5"/>
  <c r="F80" i="5" s="1"/>
  <c r="E48" i="5"/>
  <c r="F48" i="5" s="1"/>
  <c r="E32" i="5"/>
  <c r="F32" i="5" s="1"/>
  <c r="D467" i="5"/>
  <c r="C424" i="5"/>
  <c r="D424" i="5" s="1"/>
  <c r="D339" i="5"/>
  <c r="C472" i="5"/>
  <c r="C430" i="5"/>
  <c r="D430" i="5" s="1"/>
  <c r="C408" i="5"/>
  <c r="D409" i="5" s="1"/>
  <c r="D366" i="5"/>
  <c r="C344" i="5"/>
  <c r="D345" i="5" s="1"/>
  <c r="C302" i="5"/>
  <c r="D302" i="5" s="1"/>
  <c r="C280" i="5"/>
  <c r="D238" i="5"/>
  <c r="C54" i="5"/>
  <c r="E510" i="5"/>
  <c r="F510" i="5" s="1"/>
  <c r="E454" i="5"/>
  <c r="F454" i="5" s="1"/>
  <c r="E342" i="5"/>
  <c r="F342" i="5" s="1"/>
  <c r="E310" i="5"/>
  <c r="F310" i="5" s="1"/>
  <c r="C511" i="5"/>
  <c r="D511" i="5" s="1"/>
  <c r="C480" i="5"/>
  <c r="C374" i="5"/>
  <c r="C336" i="5"/>
  <c r="C256" i="5"/>
  <c r="D190" i="5"/>
  <c r="D78" i="5"/>
  <c r="E513" i="5"/>
  <c r="F513" i="5" s="1"/>
  <c r="E497" i="5"/>
  <c r="F497" i="5" s="1"/>
  <c r="E481" i="5"/>
  <c r="F481" i="5" s="1"/>
  <c r="E465" i="5"/>
  <c r="F465" i="5" s="1"/>
  <c r="E449" i="5"/>
  <c r="F449" i="5" s="1"/>
  <c r="E433" i="5"/>
  <c r="F433" i="5" s="1"/>
  <c r="E417" i="5"/>
  <c r="F417" i="5" s="1"/>
  <c r="E401" i="5"/>
  <c r="F401" i="5" s="1"/>
  <c r="E385" i="5"/>
  <c r="F385" i="5" s="1"/>
  <c r="E369" i="5"/>
  <c r="F369" i="5" s="1"/>
  <c r="E353" i="5"/>
  <c r="F353" i="5" s="1"/>
  <c r="E337" i="5"/>
  <c r="F337" i="5" s="1"/>
  <c r="E321" i="5"/>
  <c r="F321" i="5" s="1"/>
  <c r="E305" i="5"/>
  <c r="F305" i="5" s="1"/>
  <c r="E289" i="5"/>
  <c r="F289" i="5" s="1"/>
  <c r="E273" i="5"/>
  <c r="F273" i="5" s="1"/>
  <c r="E257" i="5"/>
  <c r="F257" i="5" s="1"/>
  <c r="E241" i="5"/>
  <c r="F241" i="5" s="1"/>
  <c r="E225" i="5"/>
  <c r="F225" i="5" s="1"/>
  <c r="E209" i="5"/>
  <c r="F209" i="5" s="1"/>
  <c r="E193" i="5"/>
  <c r="F193" i="5" s="1"/>
  <c r="E177" i="5"/>
  <c r="F177" i="5" s="1"/>
  <c r="E161" i="5"/>
  <c r="F161" i="5" s="1"/>
  <c r="E145" i="5"/>
  <c r="F145" i="5" s="1"/>
  <c r="E129" i="5"/>
  <c r="F129" i="5" s="1"/>
  <c r="E113" i="5"/>
  <c r="F113" i="5" s="1"/>
  <c r="E97" i="5"/>
  <c r="F97" i="5" s="1"/>
  <c r="E81" i="5"/>
  <c r="F81" i="5" s="1"/>
  <c r="E65" i="5"/>
  <c r="F65" i="5" s="1"/>
  <c r="E49" i="5"/>
  <c r="F49" i="5" s="1"/>
  <c r="E33" i="5"/>
  <c r="F33" i="5" s="1"/>
  <c r="E17" i="5"/>
  <c r="F17" i="5" s="1"/>
  <c r="C506" i="5"/>
  <c r="D506" i="5" s="1"/>
  <c r="C490" i="5"/>
  <c r="D490" i="5" s="1"/>
  <c r="C468" i="5"/>
  <c r="D468" i="5" s="1"/>
  <c r="C447" i="5"/>
  <c r="C426" i="5"/>
  <c r="D426" i="5" s="1"/>
  <c r="C404" i="5"/>
  <c r="D404" i="5" s="1"/>
  <c r="C383" i="5"/>
  <c r="C362" i="5"/>
  <c r="D362" i="5" s="1"/>
  <c r="C340" i="5"/>
  <c r="D340" i="5" s="1"/>
  <c r="C319" i="5"/>
  <c r="C298" i="5"/>
  <c r="D298" i="5" s="1"/>
  <c r="C276" i="5"/>
  <c r="D276" i="5" s="1"/>
  <c r="C255" i="5"/>
  <c r="D255" i="5" s="1"/>
  <c r="C234" i="5"/>
  <c r="D234" i="5" s="1"/>
  <c r="C170" i="5"/>
  <c r="D170" i="5" s="1"/>
  <c r="C42" i="5"/>
  <c r="D42" i="5" s="1"/>
  <c r="E498" i="5"/>
  <c r="F498" i="5" s="1"/>
  <c r="E462" i="5"/>
  <c r="F462" i="5" s="1"/>
  <c r="E422" i="5"/>
  <c r="F422" i="5" s="1"/>
  <c r="E386" i="5"/>
  <c r="F386" i="5" s="1"/>
  <c r="E350" i="5"/>
  <c r="F350" i="5" s="1"/>
  <c r="E314" i="5"/>
  <c r="F314" i="5" s="1"/>
  <c r="E278" i="5"/>
  <c r="F278" i="5" s="1"/>
  <c r="E238" i="5"/>
  <c r="F238" i="5" s="1"/>
  <c r="E198" i="5"/>
  <c r="F198" i="5" s="1"/>
  <c r="E162" i="5"/>
  <c r="F162" i="5" s="1"/>
  <c r="E126" i="5"/>
  <c r="F126" i="5" s="1"/>
  <c r="E86" i="5"/>
  <c r="F86" i="5" s="1"/>
  <c r="E50" i="5"/>
  <c r="F50" i="5" s="1"/>
  <c r="C368" i="5"/>
  <c r="D368" i="5" s="1"/>
  <c r="C320" i="5"/>
  <c r="C272" i="5"/>
  <c r="C206" i="5"/>
  <c r="D206" i="5" s="1"/>
  <c r="C62" i="5"/>
  <c r="D62" i="5" s="1"/>
  <c r="E507" i="5"/>
  <c r="F507" i="5" s="1"/>
  <c r="E491" i="5"/>
  <c r="F491" i="5" s="1"/>
  <c r="E475" i="5"/>
  <c r="F475" i="5" s="1"/>
  <c r="E459" i="5"/>
  <c r="F459" i="5" s="1"/>
  <c r="E443" i="5"/>
  <c r="F443" i="5" s="1"/>
  <c r="E427" i="5"/>
  <c r="F427" i="5" s="1"/>
  <c r="E411" i="5"/>
  <c r="F411" i="5" s="1"/>
  <c r="E395" i="5"/>
  <c r="F395" i="5" s="1"/>
  <c r="E379" i="5"/>
  <c r="F379" i="5" s="1"/>
  <c r="E363" i="5"/>
  <c r="F363" i="5" s="1"/>
  <c r="E347" i="5"/>
  <c r="F347" i="5" s="1"/>
  <c r="E331" i="5"/>
  <c r="F331" i="5" s="1"/>
  <c r="E315" i="5"/>
  <c r="F315" i="5" s="1"/>
  <c r="E299" i="5"/>
  <c r="F299" i="5" s="1"/>
  <c r="E283" i="5"/>
  <c r="F283" i="5" s="1"/>
  <c r="E267" i="5"/>
  <c r="F267" i="5" s="1"/>
  <c r="E251" i="5"/>
  <c r="F251" i="5" s="1"/>
  <c r="E235" i="5"/>
  <c r="F235" i="5" s="1"/>
  <c r="E219" i="5"/>
  <c r="F219" i="5" s="1"/>
  <c r="E203" i="5"/>
  <c r="F203" i="5" s="1"/>
  <c r="E187" i="5"/>
  <c r="F187" i="5" s="1"/>
  <c r="E171" i="5"/>
  <c r="F171" i="5" s="1"/>
  <c r="E155" i="5"/>
  <c r="F155" i="5" s="1"/>
  <c r="E139" i="5"/>
  <c r="F139" i="5" s="1"/>
  <c r="E123" i="5"/>
  <c r="F123" i="5" s="1"/>
  <c r="E107" i="5"/>
  <c r="F107" i="5" s="1"/>
  <c r="E91" i="5"/>
  <c r="F91" i="5" s="1"/>
  <c r="E75" i="5"/>
  <c r="F75" i="5" s="1"/>
  <c r="E59" i="5"/>
  <c r="F59" i="5" s="1"/>
  <c r="E43" i="5"/>
  <c r="F43" i="5" s="1"/>
  <c r="E27" i="5"/>
  <c r="F27" i="5" s="1"/>
  <c r="C516" i="5"/>
  <c r="D516" i="5" s="1"/>
  <c r="C500" i="5"/>
  <c r="D500" i="5" s="1"/>
  <c r="C482" i="5"/>
  <c r="C460" i="5"/>
  <c r="D460" i="5" s="1"/>
  <c r="C439" i="5"/>
  <c r="D439" i="5" s="1"/>
  <c r="C418" i="5"/>
  <c r="C396" i="5"/>
  <c r="D396" i="5" s="1"/>
  <c r="C375" i="5"/>
  <c r="C354" i="5"/>
  <c r="D355" i="5" s="1"/>
  <c r="C332" i="5"/>
  <c r="D332" i="5" s="1"/>
  <c r="C311" i="5"/>
  <c r="D311" i="5" s="1"/>
  <c r="C290" i="5"/>
  <c r="D291" i="5" s="1"/>
  <c r="C268" i="5"/>
  <c r="D268" i="5" s="1"/>
  <c r="C247" i="5"/>
  <c r="C210" i="5"/>
  <c r="C146" i="5"/>
  <c r="C82" i="5"/>
  <c r="D83" i="5" s="1"/>
  <c r="C18" i="5"/>
  <c r="C220" i="5"/>
  <c r="D221" i="5" s="1"/>
  <c r="C204" i="5"/>
  <c r="D205" i="5" s="1"/>
  <c r="C188" i="5"/>
  <c r="C172" i="5"/>
  <c r="C156" i="5"/>
  <c r="C140" i="5"/>
  <c r="D141" i="5" s="1"/>
  <c r="C124" i="5"/>
  <c r="C108" i="5"/>
  <c r="C92" i="5"/>
  <c r="C76" i="5"/>
  <c r="D77" i="5" s="1"/>
  <c r="C60" i="5"/>
  <c r="D61" i="5" s="1"/>
  <c r="C44" i="5"/>
  <c r="C28" i="5"/>
  <c r="C392" i="5"/>
  <c r="C122" i="5"/>
  <c r="D122" i="5" s="1"/>
  <c r="E358" i="5"/>
  <c r="F358" i="5" s="1"/>
  <c r="E246" i="5"/>
  <c r="F246" i="5" s="1"/>
  <c r="E22" i="5"/>
  <c r="F22" i="5" s="1"/>
  <c r="D283" i="5"/>
  <c r="C94" i="5"/>
  <c r="D94" i="5" s="1"/>
  <c r="C504" i="5"/>
  <c r="D504" i="5" s="1"/>
  <c r="C402" i="5"/>
  <c r="D403" i="5" s="1"/>
  <c r="D208" i="5"/>
  <c r="D71" i="5"/>
  <c r="C517" i="5"/>
  <c r="C501" i="5"/>
  <c r="D462" i="5"/>
  <c r="C440" i="5"/>
  <c r="D398" i="5"/>
  <c r="C376" i="5"/>
  <c r="C312" i="5"/>
  <c r="D313" i="5" s="1"/>
  <c r="C248" i="5"/>
  <c r="C150" i="5"/>
  <c r="D151" i="5" s="1"/>
  <c r="C22" i="5"/>
  <c r="E438" i="5"/>
  <c r="F438" i="5" s="1"/>
  <c r="E326" i="5"/>
  <c r="F326" i="5" s="1"/>
  <c r="E214" i="5"/>
  <c r="F214" i="5" s="1"/>
  <c r="E102" i="5"/>
  <c r="F102" i="5" s="1"/>
  <c r="C495" i="5"/>
  <c r="C390" i="5"/>
  <c r="C352" i="5"/>
  <c r="C240" i="5"/>
  <c r="D240" i="5" s="1"/>
  <c r="D142" i="5"/>
  <c r="D30" i="5"/>
  <c r="E505" i="5"/>
  <c r="F505" i="5" s="1"/>
  <c r="E489" i="5"/>
  <c r="F489" i="5" s="1"/>
  <c r="E473" i="5"/>
  <c r="F473" i="5" s="1"/>
  <c r="E457" i="5"/>
  <c r="F457" i="5" s="1"/>
  <c r="E441" i="5"/>
  <c r="F441" i="5" s="1"/>
  <c r="E425" i="5"/>
  <c r="F425" i="5" s="1"/>
  <c r="E409" i="5"/>
  <c r="F409" i="5" s="1"/>
  <c r="E393" i="5"/>
  <c r="F393" i="5" s="1"/>
  <c r="E377" i="5"/>
  <c r="F377" i="5" s="1"/>
  <c r="E361" i="5"/>
  <c r="F361" i="5" s="1"/>
  <c r="E345" i="5"/>
  <c r="F345" i="5" s="1"/>
  <c r="E329" i="5"/>
  <c r="F329" i="5" s="1"/>
  <c r="E313" i="5"/>
  <c r="F313" i="5" s="1"/>
  <c r="E297" i="5"/>
  <c r="F297" i="5" s="1"/>
  <c r="E281" i="5"/>
  <c r="F281" i="5" s="1"/>
  <c r="E265" i="5"/>
  <c r="F265" i="5" s="1"/>
  <c r="E249" i="5"/>
  <c r="F249" i="5" s="1"/>
  <c r="E233" i="5"/>
  <c r="F233" i="5" s="1"/>
  <c r="E217" i="5"/>
  <c r="F217" i="5" s="1"/>
  <c r="E201" i="5"/>
  <c r="F201" i="5" s="1"/>
  <c r="E185" i="5"/>
  <c r="F185" i="5" s="1"/>
  <c r="E169" i="5"/>
  <c r="F169" i="5" s="1"/>
  <c r="E153" i="5"/>
  <c r="F153" i="5" s="1"/>
  <c r="E137" i="5"/>
  <c r="F137" i="5" s="1"/>
  <c r="E121" i="5"/>
  <c r="F121" i="5" s="1"/>
  <c r="E105" i="5"/>
  <c r="F105" i="5" s="1"/>
  <c r="E89" i="5"/>
  <c r="F89" i="5" s="1"/>
  <c r="E73" i="5"/>
  <c r="F73" i="5" s="1"/>
  <c r="E57" i="5"/>
  <c r="F57" i="5" s="1"/>
  <c r="E41" i="5"/>
  <c r="F41" i="5" s="1"/>
  <c r="E25" i="5"/>
  <c r="F25" i="5" s="1"/>
  <c r="C514" i="5"/>
  <c r="D514" i="5" s="1"/>
  <c r="D498" i="5"/>
  <c r="C479" i="5"/>
  <c r="D479" i="5" s="1"/>
  <c r="C458" i="5"/>
  <c r="D458" i="5" s="1"/>
  <c r="C436" i="5"/>
  <c r="D436" i="5" s="1"/>
  <c r="C415" i="5"/>
  <c r="D415" i="5" s="1"/>
  <c r="C394" i="5"/>
  <c r="D394" i="5" s="1"/>
  <c r="C372" i="5"/>
  <c r="D372" i="5" s="1"/>
  <c r="C351" i="5"/>
  <c r="D351" i="5" s="1"/>
  <c r="D330" i="5"/>
  <c r="C308" i="5"/>
  <c r="D308" i="5" s="1"/>
  <c r="C287" i="5"/>
  <c r="D287" i="5" s="1"/>
  <c r="D266" i="5"/>
  <c r="C244" i="5"/>
  <c r="D244" i="5" s="1"/>
  <c r="C202" i="5"/>
  <c r="D202" i="5" s="1"/>
  <c r="C138" i="5"/>
  <c r="D138" i="5" s="1"/>
  <c r="C74" i="5"/>
  <c r="D74" i="5" s="1"/>
  <c r="E518" i="5"/>
  <c r="F518" i="5" s="1"/>
  <c r="E478" i="5"/>
  <c r="F478" i="5" s="1"/>
  <c r="E442" i="5"/>
  <c r="F442" i="5" s="1"/>
  <c r="E406" i="5"/>
  <c r="F406" i="5" s="1"/>
  <c r="E366" i="5"/>
  <c r="F366" i="5" s="1"/>
  <c r="E330" i="5"/>
  <c r="F330" i="5" s="1"/>
  <c r="E294" i="5"/>
  <c r="F294" i="5" s="1"/>
  <c r="E258" i="5"/>
  <c r="F258" i="5" s="1"/>
  <c r="E218" i="5"/>
  <c r="F218" i="5" s="1"/>
  <c r="E182" i="5"/>
  <c r="F182" i="5" s="1"/>
  <c r="E142" i="5"/>
  <c r="F142" i="5" s="1"/>
  <c r="E106" i="5"/>
  <c r="F106" i="5" s="1"/>
  <c r="E70" i="5"/>
  <c r="F70" i="5" s="1"/>
  <c r="E30" i="5"/>
  <c r="F30" i="5" s="1"/>
  <c r="D499" i="5"/>
  <c r="C448" i="5"/>
  <c r="C246" i="5"/>
  <c r="D126" i="5"/>
  <c r="E515" i="5"/>
  <c r="F515" i="5" s="1"/>
  <c r="E499" i="5"/>
  <c r="F499" i="5" s="1"/>
  <c r="E483" i="5"/>
  <c r="F483" i="5" s="1"/>
  <c r="E467" i="5"/>
  <c r="F467" i="5" s="1"/>
  <c r="E451" i="5"/>
  <c r="F451" i="5" s="1"/>
  <c r="E435" i="5"/>
  <c r="F435" i="5" s="1"/>
  <c r="E419" i="5"/>
  <c r="F419" i="5" s="1"/>
  <c r="E403" i="5"/>
  <c r="F403" i="5" s="1"/>
  <c r="E387" i="5"/>
  <c r="F387" i="5" s="1"/>
  <c r="E371" i="5"/>
  <c r="F371" i="5" s="1"/>
  <c r="E355" i="5"/>
  <c r="F355" i="5" s="1"/>
  <c r="E339" i="5"/>
  <c r="F339" i="5" s="1"/>
  <c r="E323" i="5"/>
  <c r="F323" i="5" s="1"/>
  <c r="E307" i="5"/>
  <c r="F307" i="5" s="1"/>
  <c r="E291" i="5"/>
  <c r="F291" i="5" s="1"/>
  <c r="E275" i="5"/>
  <c r="F275" i="5" s="1"/>
  <c r="E259" i="5"/>
  <c r="F259" i="5" s="1"/>
  <c r="E243" i="5"/>
  <c r="F243" i="5" s="1"/>
  <c r="E227" i="5"/>
  <c r="F227" i="5" s="1"/>
  <c r="E211" i="5"/>
  <c r="F211" i="5" s="1"/>
  <c r="E195" i="5"/>
  <c r="F195" i="5" s="1"/>
  <c r="E179" i="5"/>
  <c r="F179" i="5" s="1"/>
  <c r="E163" i="5"/>
  <c r="F163" i="5" s="1"/>
  <c r="E147" i="5"/>
  <c r="F147" i="5" s="1"/>
  <c r="E131" i="5"/>
  <c r="F131" i="5" s="1"/>
  <c r="E115" i="5"/>
  <c r="F115" i="5" s="1"/>
  <c r="E99" i="5"/>
  <c r="F99" i="5" s="1"/>
  <c r="E83" i="5"/>
  <c r="F83" i="5" s="1"/>
  <c r="E67" i="5"/>
  <c r="F67" i="5" s="1"/>
  <c r="E51" i="5"/>
  <c r="F51" i="5" s="1"/>
  <c r="E35" i="5"/>
  <c r="F35" i="5" s="1"/>
  <c r="E19" i="5"/>
  <c r="F19" i="5" s="1"/>
  <c r="C508" i="5"/>
  <c r="D508" i="5" s="1"/>
  <c r="C492" i="5"/>
  <c r="D492" i="5" s="1"/>
  <c r="C471" i="5"/>
  <c r="C450" i="5"/>
  <c r="D451" i="5" s="1"/>
  <c r="C428" i="5"/>
  <c r="D428" i="5" s="1"/>
  <c r="C407" i="5"/>
  <c r="D407" i="5" s="1"/>
  <c r="C386" i="5"/>
  <c r="D387" i="5" s="1"/>
  <c r="C364" i="5"/>
  <c r="D364" i="5" s="1"/>
  <c r="C343" i="5"/>
  <c r="D343" i="5" s="1"/>
  <c r="C322" i="5"/>
  <c r="C300" i="5"/>
  <c r="D300" i="5" s="1"/>
  <c r="C279" i="5"/>
  <c r="D279" i="5" s="1"/>
  <c r="C258" i="5"/>
  <c r="C236" i="5"/>
  <c r="D236" i="5" s="1"/>
  <c r="C178" i="5"/>
  <c r="D179" i="5" s="1"/>
  <c r="C114" i="5"/>
  <c r="C50" i="5"/>
  <c r="C228" i="5"/>
  <c r="D228" i="5" s="1"/>
  <c r="C212" i="5"/>
  <c r="D212" i="5" s="1"/>
  <c r="C196" i="5"/>
  <c r="D196" i="5" s="1"/>
  <c r="C180" i="5"/>
  <c r="D180" i="5" s="1"/>
  <c r="C164" i="5"/>
  <c r="D164" i="5" s="1"/>
  <c r="C148" i="5"/>
  <c r="D148" i="5" s="1"/>
  <c r="C132" i="5"/>
  <c r="D132" i="5" s="1"/>
  <c r="C116" i="5"/>
  <c r="D116" i="5" s="1"/>
  <c r="C100" i="5"/>
  <c r="D100" i="5" s="1"/>
  <c r="C84" i="5"/>
  <c r="D84" i="5" s="1"/>
  <c r="C68" i="5"/>
  <c r="D68" i="5" s="1"/>
  <c r="C52" i="5"/>
  <c r="D52" i="5" s="1"/>
  <c r="C36" i="5"/>
  <c r="D36" i="5" s="1"/>
  <c r="C20" i="5"/>
  <c r="D20" i="5" s="1"/>
  <c r="C481" i="5"/>
  <c r="C465" i="5"/>
  <c r="D465" i="5" s="1"/>
  <c r="C449" i="5"/>
  <c r="C433" i="5"/>
  <c r="D433" i="5" s="1"/>
  <c r="C417" i="5"/>
  <c r="D417" i="5" s="1"/>
  <c r="C401" i="5"/>
  <c r="D401" i="5" s="1"/>
  <c r="C385" i="5"/>
  <c r="D385" i="5" s="1"/>
  <c r="C369" i="5"/>
  <c r="C353" i="5"/>
  <c r="C337" i="5"/>
  <c r="C321" i="5"/>
  <c r="C305" i="5"/>
  <c r="D305" i="5" s="1"/>
  <c r="C289" i="5"/>
  <c r="D289" i="5" s="1"/>
  <c r="C273" i="5"/>
  <c r="C257" i="5"/>
  <c r="C241" i="5"/>
  <c r="C225" i="5"/>
  <c r="D225" i="5" s="1"/>
  <c r="C209" i="5"/>
  <c r="D209" i="5" s="1"/>
  <c r="C193" i="5"/>
  <c r="D193" i="5" s="1"/>
  <c r="C177" i="5"/>
  <c r="D177" i="5" s="1"/>
  <c r="C161" i="5"/>
  <c r="D161" i="5" s="1"/>
  <c r="C145" i="5"/>
  <c r="D145" i="5" s="1"/>
  <c r="C129" i="5"/>
  <c r="D129" i="5" s="1"/>
  <c r="C113" i="5"/>
  <c r="D113" i="5" s="1"/>
  <c r="C97" i="5"/>
  <c r="D97" i="5" s="1"/>
  <c r="C81" i="5"/>
  <c r="D81" i="5" s="1"/>
  <c r="C65" i="5"/>
  <c r="D65" i="5" s="1"/>
  <c r="C49" i="5"/>
  <c r="D49" i="5" s="1"/>
  <c r="C33" i="5"/>
  <c r="D33" i="5" s="1"/>
  <c r="C17" i="5"/>
  <c r="C219" i="5"/>
  <c r="D219" i="5" s="1"/>
  <c r="C203" i="5"/>
  <c r="C187" i="5"/>
  <c r="C171" i="5"/>
  <c r="C155" i="5"/>
  <c r="D155" i="5" s="1"/>
  <c r="C139" i="5"/>
  <c r="C123" i="5"/>
  <c r="C107" i="5"/>
  <c r="D107" i="5" s="1"/>
  <c r="C91" i="5"/>
  <c r="C75" i="5"/>
  <c r="C59" i="5"/>
  <c r="D59" i="5" s="1"/>
  <c r="C43" i="5"/>
  <c r="C27" i="5"/>
  <c r="I20" i="5"/>
  <c r="D495" i="5" l="1"/>
  <c r="D383" i="5"/>
  <c r="D475" i="5"/>
  <c r="D471" i="5"/>
  <c r="D246" i="5"/>
  <c r="D319" i="5"/>
  <c r="D325" i="5"/>
  <c r="H16" i="5"/>
  <c r="H17" i="5" s="1"/>
  <c r="H18" i="5" s="1"/>
  <c r="H19" i="5" s="1"/>
  <c r="H20" i="5" s="1"/>
  <c r="H21" i="5" s="1"/>
  <c r="H22" i="5" s="1"/>
  <c r="H23" i="5" s="1"/>
  <c r="H24" i="5" s="1"/>
  <c r="H25" i="5" s="1"/>
  <c r="H26" i="5" s="1"/>
  <c r="D335" i="5"/>
  <c r="D75" i="5"/>
  <c r="D337" i="5"/>
  <c r="D447" i="5"/>
  <c r="D273" i="5"/>
  <c r="D517" i="5"/>
  <c r="D128" i="5"/>
  <c r="D353" i="5"/>
  <c r="D369" i="5"/>
  <c r="D328" i="5"/>
  <c r="D390" i="5"/>
  <c r="D454" i="5"/>
  <c r="D485" i="5"/>
  <c r="D413" i="5"/>
  <c r="D299" i="5"/>
  <c r="D293" i="5"/>
  <c r="D271" i="5"/>
  <c r="D171" i="5"/>
  <c r="D187" i="5"/>
  <c r="D43" i="5"/>
  <c r="D448" i="5"/>
  <c r="D80" i="5"/>
  <c r="D336" i="5"/>
  <c r="D264" i="5"/>
  <c r="D223" i="5"/>
  <c r="D389" i="5"/>
  <c r="D380" i="5"/>
  <c r="D349" i="5"/>
  <c r="D111" i="5"/>
  <c r="D421" i="5"/>
  <c r="D253" i="5"/>
  <c r="D27" i="5"/>
  <c r="D22" i="5"/>
  <c r="I22" i="5" s="1"/>
  <c r="D375" i="5"/>
  <c r="D445" i="5"/>
  <c r="D47" i="5"/>
  <c r="D89" i="5"/>
  <c r="D17" i="5"/>
  <c r="I17" i="5" s="1"/>
  <c r="D50" i="5"/>
  <c r="D258" i="5"/>
  <c r="D347" i="5"/>
  <c r="D269" i="5"/>
  <c r="D477" i="5"/>
  <c r="D392" i="5"/>
  <c r="D247" i="5"/>
  <c r="D418" i="5"/>
  <c r="D320" i="5"/>
  <c r="D416" i="5"/>
  <c r="D159" i="5"/>
  <c r="D21" i="5"/>
  <c r="I21" i="5" s="1"/>
  <c r="D85" i="5"/>
  <c r="D149" i="5"/>
  <c r="D213" i="5"/>
  <c r="D277" i="5"/>
  <c r="D469" i="5"/>
  <c r="D263" i="5"/>
  <c r="D434" i="5"/>
  <c r="D512" i="5"/>
  <c r="D326" i="5"/>
  <c r="D376" i="5"/>
  <c r="D317" i="5"/>
  <c r="D48" i="5"/>
  <c r="D374" i="5"/>
  <c r="D54" i="5"/>
  <c r="D280" i="5"/>
  <c r="D472" i="5"/>
  <c r="D37" i="5"/>
  <c r="D101" i="5"/>
  <c r="D165" i="5"/>
  <c r="D229" i="5"/>
  <c r="D357" i="5"/>
  <c r="D130" i="5"/>
  <c r="D370" i="5"/>
  <c r="D365" i="5"/>
  <c r="D505" i="5"/>
  <c r="D91" i="5"/>
  <c r="D257" i="5"/>
  <c r="D449" i="5"/>
  <c r="D440" i="5"/>
  <c r="D482" i="5"/>
  <c r="D272" i="5"/>
  <c r="D294" i="5"/>
  <c r="D411" i="5"/>
  <c r="D217" i="5"/>
  <c r="D44" i="5"/>
  <c r="D172" i="5"/>
  <c r="D18" i="5"/>
  <c r="I18" i="5" s="1"/>
  <c r="D322" i="5"/>
  <c r="D248" i="5"/>
  <c r="D419" i="5"/>
  <c r="D28" i="5"/>
  <c r="D156" i="5"/>
  <c r="D210" i="5"/>
  <c r="D256" i="5"/>
  <c r="D173" i="5"/>
  <c r="D176" i="5"/>
  <c r="D341" i="5"/>
  <c r="D66" i="5"/>
  <c r="D230" i="5"/>
  <c r="D201" i="5"/>
  <c r="D123" i="5"/>
  <c r="D481" i="5"/>
  <c r="D114" i="5"/>
  <c r="D450" i="5"/>
  <c r="D395" i="5"/>
  <c r="D278" i="5"/>
  <c r="D459" i="5"/>
  <c r="D150" i="5"/>
  <c r="D29" i="5"/>
  <c r="D402" i="5"/>
  <c r="D342" i="5"/>
  <c r="D60" i="5"/>
  <c r="D124" i="5"/>
  <c r="D188" i="5"/>
  <c r="D82" i="5"/>
  <c r="D354" i="5"/>
  <c r="D323" i="5"/>
  <c r="D408" i="5"/>
  <c r="D493" i="5"/>
  <c r="D237" i="5"/>
  <c r="D397" i="5"/>
  <c r="D34" i="5"/>
  <c r="D235" i="5"/>
  <c r="D303" i="5"/>
  <c r="D53" i="5"/>
  <c r="D117" i="5"/>
  <c r="D181" i="5"/>
  <c r="D245" i="5"/>
  <c r="D309" i="5"/>
  <c r="D373" i="5"/>
  <c r="D437" i="5"/>
  <c r="D194" i="5"/>
  <c r="D306" i="5"/>
  <c r="D391" i="5"/>
  <c r="D262" i="5"/>
  <c r="D502" i="5"/>
  <c r="D363" i="5"/>
  <c r="D102" i="5"/>
  <c r="D23" i="5"/>
  <c r="I23" i="5" s="1"/>
  <c r="D45" i="5"/>
  <c r="D461" i="5"/>
  <c r="D192" i="5"/>
  <c r="D456" i="5"/>
  <c r="D310" i="5"/>
  <c r="D425" i="5"/>
  <c r="D41" i="5"/>
  <c r="D153" i="5"/>
  <c r="D281" i="5"/>
  <c r="D441" i="5"/>
  <c r="D51" i="5"/>
  <c r="D115" i="5"/>
  <c r="D515" i="5"/>
  <c r="D137" i="5"/>
  <c r="D329" i="5"/>
  <c r="D400" i="5"/>
  <c r="D251" i="5"/>
  <c r="D38" i="5"/>
  <c r="D189" i="5"/>
  <c r="D429" i="5"/>
  <c r="D144" i="5"/>
  <c r="D466" i="5"/>
  <c r="D371" i="5"/>
  <c r="D207" i="5"/>
  <c r="D361" i="5"/>
  <c r="D464" i="5"/>
  <c r="D358" i="5"/>
  <c r="D121" i="5"/>
  <c r="D249" i="5"/>
  <c r="D393" i="5"/>
  <c r="D19" i="5"/>
  <c r="I19" i="5" s="1"/>
  <c r="D211" i="5"/>
  <c r="D105" i="5"/>
  <c r="D265" i="5"/>
  <c r="D457" i="5"/>
  <c r="J15" i="5"/>
  <c r="J16" i="5" s="1"/>
  <c r="D338" i="5"/>
  <c r="D108" i="5"/>
  <c r="D480" i="5"/>
  <c r="D321" i="5"/>
  <c r="D501" i="5"/>
  <c r="D274" i="5"/>
  <c r="D92" i="5"/>
  <c r="D220" i="5"/>
  <c r="D333" i="5"/>
  <c r="D405" i="5"/>
  <c r="D507" i="5"/>
  <c r="D157" i="5"/>
  <c r="D112" i="5"/>
  <c r="D95" i="5"/>
  <c r="D288" i="5"/>
  <c r="D73" i="5"/>
  <c r="D139" i="5"/>
  <c r="D203" i="5"/>
  <c r="D241" i="5"/>
  <c r="D178" i="5"/>
  <c r="D386" i="5"/>
  <c r="D352" i="5"/>
  <c r="D214" i="5"/>
  <c r="D312" i="5"/>
  <c r="D483" i="5"/>
  <c r="D93" i="5"/>
  <c r="D162" i="5"/>
  <c r="D435" i="5"/>
  <c r="D76" i="5"/>
  <c r="D140" i="5"/>
  <c r="D204" i="5"/>
  <c r="D146" i="5"/>
  <c r="D290" i="5"/>
  <c r="D427" i="5"/>
  <c r="D259" i="5"/>
  <c r="D344" i="5"/>
  <c r="D509" i="5"/>
  <c r="D125" i="5"/>
  <c r="D285" i="5"/>
  <c r="D226" i="5"/>
  <c r="D384" i="5"/>
  <c r="D431" i="5"/>
  <c r="D63" i="5"/>
  <c r="D69" i="5"/>
  <c r="D133" i="5"/>
  <c r="D197" i="5"/>
  <c r="D242" i="5"/>
  <c r="D496" i="5"/>
  <c r="D518" i="5"/>
  <c r="D470" i="5"/>
  <c r="D166" i="5"/>
  <c r="D55" i="5"/>
  <c r="D109" i="5"/>
  <c r="D301" i="5"/>
  <c r="D32" i="5"/>
  <c r="D98" i="5"/>
  <c r="D486" i="5"/>
  <c r="D491" i="5"/>
  <c r="D497" i="5"/>
  <c r="D233" i="5"/>
  <c r="D489" i="5"/>
  <c r="D147" i="5"/>
  <c r="D57" i="5"/>
  <c r="D169" i="5"/>
  <c r="D297" i="5"/>
  <c r="D473" i="5"/>
  <c r="D67" i="5"/>
  <c r="D131" i="5"/>
  <c r="D25" i="5"/>
  <c r="I25" i="5" s="1"/>
  <c r="D185" i="5"/>
  <c r="D377" i="5"/>
  <c r="J17" i="5" l="1"/>
  <c r="J18" i="5" s="1"/>
  <c r="J19" i="5" s="1"/>
  <c r="J20" i="5" s="1"/>
  <c r="J21" i="5" s="1"/>
  <c r="J22" i="5" s="1"/>
  <c r="J23" i="5" s="1"/>
  <c r="J24" i="5" s="1"/>
  <c r="J25" i="5" s="1"/>
  <c r="H27" i="5"/>
  <c r="I26" i="5"/>
  <c r="D9" i="5"/>
  <c r="J26" i="5" l="1"/>
  <c r="H28" i="5"/>
  <c r="I27" i="5"/>
  <c r="H29" i="5" l="1"/>
  <c r="J27" i="5"/>
  <c r="I28" i="5"/>
  <c r="H30" i="5" l="1"/>
  <c r="I29" i="5"/>
  <c r="J28" i="5"/>
  <c r="H31" i="5" l="1"/>
  <c r="I30" i="5"/>
  <c r="J29" i="5"/>
  <c r="H32" i="5" l="1"/>
  <c r="I31" i="5"/>
  <c r="J30" i="5"/>
  <c r="H33" i="5" l="1"/>
  <c r="I32" i="5"/>
  <c r="J31" i="5"/>
  <c r="H34" i="5" l="1"/>
  <c r="I33" i="5"/>
  <c r="J32" i="5"/>
  <c r="H35" i="5" l="1"/>
  <c r="I34" i="5"/>
  <c r="J33" i="5"/>
  <c r="H36" i="5" l="1"/>
  <c r="I35" i="5"/>
  <c r="J34" i="5"/>
  <c r="H37" i="5" l="1"/>
  <c r="I36" i="5"/>
  <c r="J35" i="5"/>
  <c r="H38" i="5" l="1"/>
  <c r="I37" i="5"/>
  <c r="J36" i="5"/>
  <c r="H39" i="5" l="1"/>
  <c r="I38" i="5"/>
  <c r="J37" i="5"/>
  <c r="H40" i="5" l="1"/>
  <c r="I39" i="5"/>
  <c r="J38" i="5"/>
  <c r="H41" i="5" l="1"/>
  <c r="I40" i="5"/>
  <c r="J39" i="5"/>
  <c r="H42" i="5" l="1"/>
  <c r="I41" i="5"/>
  <c r="J40" i="5"/>
  <c r="H43" i="5" l="1"/>
  <c r="I42" i="5"/>
  <c r="J41" i="5"/>
  <c r="H44" i="5" l="1"/>
  <c r="I43" i="5"/>
  <c r="J42" i="5"/>
  <c r="H45" i="5" l="1"/>
  <c r="I44" i="5"/>
  <c r="J43" i="5"/>
  <c r="H46" i="5" l="1"/>
  <c r="I45" i="5"/>
  <c r="J44" i="5"/>
  <c r="H47" i="5" l="1"/>
  <c r="I46" i="5"/>
  <c r="J45" i="5"/>
  <c r="H48" i="5" l="1"/>
  <c r="I47" i="5"/>
  <c r="J46" i="5"/>
  <c r="H49" i="5" l="1"/>
  <c r="I48" i="5"/>
  <c r="J47" i="5"/>
  <c r="H50" i="5" l="1"/>
  <c r="I49" i="5"/>
  <c r="J48" i="5"/>
  <c r="H51" i="5" l="1"/>
  <c r="I50" i="5"/>
  <c r="J49" i="5"/>
  <c r="H52" i="5" l="1"/>
  <c r="I51" i="5"/>
  <c r="J50" i="5"/>
  <c r="H53" i="5" l="1"/>
  <c r="I52" i="5"/>
  <c r="J51" i="5"/>
  <c r="H54" i="5" l="1"/>
  <c r="I53" i="5"/>
  <c r="J52" i="5"/>
  <c r="J53" i="5" l="1"/>
  <c r="H55" i="5"/>
  <c r="I54" i="5"/>
  <c r="J54" i="5" l="1"/>
  <c r="H56" i="5"/>
  <c r="I56" i="5" s="1"/>
  <c r="I55" i="5"/>
  <c r="J55" i="5" l="1"/>
  <c r="J56" i="5" s="1"/>
  <c r="H57" i="5"/>
  <c r="I57" i="5" s="1"/>
  <c r="J57" i="5" l="1"/>
  <c r="H58" i="5"/>
  <c r="I58" i="5" s="1"/>
  <c r="J58" i="5" l="1"/>
  <c r="H59" i="5"/>
  <c r="I59" i="5" s="1"/>
  <c r="J59" i="5" l="1"/>
  <c r="H60" i="5"/>
  <c r="I60" i="5" s="1"/>
  <c r="J60" i="5" l="1"/>
  <c r="H61" i="5"/>
  <c r="I61" i="5" s="1"/>
  <c r="J61" i="5" l="1"/>
  <c r="H62" i="5"/>
  <c r="I62" i="5" s="1"/>
  <c r="J62" i="5" l="1"/>
  <c r="H63" i="5"/>
  <c r="H64" i="5" l="1"/>
  <c r="I63" i="5"/>
  <c r="J63" i="5" s="1"/>
  <c r="H65" i="5" l="1"/>
  <c r="I64" i="5"/>
  <c r="J64" i="5" s="1"/>
  <c r="H66" i="5" l="1"/>
  <c r="I65" i="5"/>
  <c r="J65" i="5" s="1"/>
  <c r="H67" i="5" l="1"/>
  <c r="I66" i="5"/>
  <c r="J66" i="5" s="1"/>
  <c r="H68" i="5" l="1"/>
  <c r="I67" i="5"/>
  <c r="J67" i="5" s="1"/>
  <c r="H69" i="5" l="1"/>
  <c r="I68" i="5"/>
  <c r="J68" i="5" s="1"/>
  <c r="H70" i="5" l="1"/>
  <c r="I69" i="5"/>
  <c r="J69" i="5" s="1"/>
  <c r="H71" i="5" l="1"/>
  <c r="I70" i="5"/>
  <c r="J70" i="5" s="1"/>
  <c r="H72" i="5" l="1"/>
  <c r="I71" i="5"/>
  <c r="J71" i="5" s="1"/>
  <c r="H73" i="5" l="1"/>
  <c r="I72" i="5"/>
  <c r="J72" i="5" s="1"/>
  <c r="H74" i="5" l="1"/>
  <c r="I73" i="5"/>
  <c r="J73" i="5" s="1"/>
  <c r="H75" i="5" l="1"/>
  <c r="I74" i="5"/>
  <c r="J74" i="5" s="1"/>
  <c r="H76" i="5" l="1"/>
  <c r="I75" i="5"/>
  <c r="J75" i="5" s="1"/>
  <c r="H77" i="5" l="1"/>
  <c r="I76" i="5"/>
  <c r="J76" i="5" s="1"/>
  <c r="H78" i="5" l="1"/>
  <c r="I77" i="5"/>
  <c r="J77" i="5" s="1"/>
  <c r="H79" i="5" l="1"/>
  <c r="I78" i="5"/>
  <c r="J78" i="5" s="1"/>
  <c r="H80" i="5" l="1"/>
  <c r="I79" i="5"/>
  <c r="J79" i="5" s="1"/>
  <c r="H81" i="5" l="1"/>
  <c r="I81" i="5" s="1"/>
  <c r="I80" i="5"/>
  <c r="J80" i="5" s="1"/>
  <c r="J81" i="5" l="1"/>
  <c r="H82" i="5"/>
  <c r="I82" i="5" s="1"/>
  <c r="H83" i="5" l="1"/>
  <c r="I83" i="5" s="1"/>
  <c r="J82" i="5"/>
  <c r="H84" i="5" l="1"/>
  <c r="J83" i="5"/>
  <c r="H85" i="5" l="1"/>
  <c r="I84" i="5"/>
  <c r="J84" i="5" s="1"/>
  <c r="H86" i="5" l="1"/>
  <c r="I85" i="5"/>
  <c r="J85" i="5" s="1"/>
  <c r="H87" i="5" l="1"/>
  <c r="I86" i="5"/>
  <c r="J86" i="5" s="1"/>
  <c r="H88" i="5" l="1"/>
  <c r="I87" i="5"/>
  <c r="J87" i="5" s="1"/>
  <c r="H89" i="5" l="1"/>
  <c r="I88" i="5"/>
  <c r="J88" i="5" s="1"/>
  <c r="H90" i="5" l="1"/>
  <c r="I89" i="5"/>
  <c r="J89" i="5" s="1"/>
  <c r="H91" i="5" l="1"/>
  <c r="I90" i="5"/>
  <c r="J90" i="5" s="1"/>
  <c r="H92" i="5" l="1"/>
  <c r="I91" i="5"/>
  <c r="J91" i="5" s="1"/>
  <c r="H93" i="5" l="1"/>
  <c r="I92" i="5"/>
  <c r="J92" i="5" s="1"/>
  <c r="H94" i="5" l="1"/>
  <c r="I93" i="5"/>
  <c r="J93" i="5" s="1"/>
  <c r="H95" i="5" l="1"/>
  <c r="I94" i="5"/>
  <c r="J94" i="5" s="1"/>
  <c r="H96" i="5" l="1"/>
  <c r="I96" i="5" s="1"/>
  <c r="I95" i="5"/>
  <c r="J95" i="5" s="1"/>
  <c r="J96" i="5" l="1"/>
  <c r="H97" i="5"/>
  <c r="H98" i="5" l="1"/>
  <c r="I97" i="5"/>
  <c r="J97" i="5" s="1"/>
  <c r="H99" i="5" l="1"/>
  <c r="I98" i="5"/>
  <c r="J98" i="5" s="1"/>
  <c r="H100" i="5" l="1"/>
  <c r="I99" i="5"/>
  <c r="J99" i="5" s="1"/>
  <c r="H101" i="5" l="1"/>
  <c r="I100" i="5"/>
  <c r="J100" i="5" s="1"/>
  <c r="H102" i="5" l="1"/>
  <c r="I101" i="5"/>
  <c r="J101" i="5" s="1"/>
  <c r="H103" i="5" l="1"/>
  <c r="I103" i="5" s="1"/>
  <c r="I102" i="5"/>
  <c r="J102" i="5" s="1"/>
  <c r="J103" i="5" l="1"/>
  <c r="H104" i="5"/>
  <c r="H105" i="5" l="1"/>
  <c r="I104" i="5"/>
  <c r="J104" i="5" s="1"/>
  <c r="H106" i="5" l="1"/>
  <c r="I105" i="5"/>
  <c r="J105" i="5" s="1"/>
  <c r="H107" i="5" l="1"/>
  <c r="I106" i="5"/>
  <c r="J106" i="5" s="1"/>
  <c r="H108" i="5" l="1"/>
  <c r="I108" i="5" s="1"/>
  <c r="I107" i="5"/>
  <c r="J107" i="5" s="1"/>
  <c r="J108" i="5" l="1"/>
  <c r="H109" i="5"/>
  <c r="H110" i="5" l="1"/>
  <c r="I110" i="5" s="1"/>
  <c r="I109" i="5"/>
  <c r="J109" i="5" s="1"/>
  <c r="J110" i="5" l="1"/>
  <c r="H111" i="5"/>
  <c r="H112" i="5" l="1"/>
  <c r="I112" i="5" s="1"/>
  <c r="I111" i="5"/>
  <c r="J111" i="5" s="1"/>
  <c r="H113" i="5" l="1"/>
  <c r="I113" i="5" s="1"/>
  <c r="J112" i="5"/>
  <c r="H114" i="5" l="1"/>
  <c r="J113" i="5"/>
  <c r="H115" i="5" l="1"/>
  <c r="I115" i="5" s="1"/>
  <c r="I114" i="5"/>
  <c r="J114" i="5" s="1"/>
  <c r="J115" i="5" l="1"/>
  <c r="H116" i="5"/>
  <c r="I116" i="5" s="1"/>
  <c r="J116" i="5" l="1"/>
  <c r="H117" i="5"/>
  <c r="H118" i="5" l="1"/>
  <c r="I118" i="5" s="1"/>
  <c r="I117" i="5"/>
  <c r="J117" i="5" s="1"/>
  <c r="J118" i="5" l="1"/>
  <c r="H119" i="5"/>
  <c r="H120" i="5" l="1"/>
  <c r="I119" i="5"/>
  <c r="J119" i="5" s="1"/>
  <c r="H121" i="5" l="1"/>
  <c r="I121" i="5" s="1"/>
  <c r="I120" i="5"/>
  <c r="J120" i="5" s="1"/>
  <c r="J121" i="5" l="1"/>
  <c r="H122" i="5"/>
  <c r="I122" i="5" s="1"/>
  <c r="H123" i="5" l="1"/>
  <c r="I123" i="5" s="1"/>
  <c r="J122" i="5"/>
  <c r="H124" i="5" l="1"/>
  <c r="I124" i="5" s="1"/>
  <c r="J123" i="5"/>
  <c r="J124" i="5" l="1"/>
  <c r="H125" i="5"/>
  <c r="H126" i="5" l="1"/>
  <c r="I125" i="5"/>
  <c r="J125" i="5" s="1"/>
  <c r="H127" i="5" l="1"/>
  <c r="I127" i="5" s="1"/>
  <c r="I126" i="5"/>
  <c r="J126" i="5" s="1"/>
  <c r="J127" i="5" l="1"/>
  <c r="H128" i="5"/>
  <c r="H129" i="5" l="1"/>
  <c r="I128" i="5"/>
  <c r="J128" i="5" s="1"/>
  <c r="H130" i="5" l="1"/>
  <c r="I130" i="5" s="1"/>
  <c r="I129" i="5"/>
  <c r="J129" i="5" s="1"/>
  <c r="J130" i="5" l="1"/>
  <c r="H131" i="5"/>
  <c r="H132" i="5" l="1"/>
  <c r="I132" i="5" s="1"/>
  <c r="I131" i="5"/>
  <c r="J131" i="5" s="1"/>
  <c r="J132" i="5" l="1"/>
  <c r="H133" i="5"/>
  <c r="H134" i="5" l="1"/>
  <c r="I133" i="5"/>
  <c r="J133" i="5" s="1"/>
  <c r="H135" i="5" l="1"/>
  <c r="I135" i="5" s="1"/>
  <c r="I134" i="5"/>
  <c r="J134" i="5" s="1"/>
  <c r="J135" i="5" l="1"/>
  <c r="H136" i="5"/>
  <c r="H137" i="5" l="1"/>
  <c r="I137" i="5" s="1"/>
  <c r="I136" i="5"/>
  <c r="J136" i="5" s="1"/>
  <c r="J137" i="5" l="1"/>
  <c r="H138" i="5"/>
  <c r="H139" i="5" l="1"/>
  <c r="I138" i="5"/>
  <c r="J138" i="5" s="1"/>
  <c r="H140" i="5" l="1"/>
  <c r="I140" i="5" s="1"/>
  <c r="I139" i="5"/>
  <c r="J139" i="5" s="1"/>
  <c r="J140" i="5" l="1"/>
  <c r="H141" i="5"/>
  <c r="H142" i="5" l="1"/>
  <c r="I142" i="5" s="1"/>
  <c r="I141" i="5"/>
  <c r="J141" i="5" s="1"/>
  <c r="H143" i="5" l="1"/>
  <c r="J142" i="5"/>
  <c r="H144" i="5" l="1"/>
  <c r="I144" i="5" s="1"/>
  <c r="I143" i="5"/>
  <c r="J143" i="5" s="1"/>
  <c r="J144" i="5" l="1"/>
  <c r="H145" i="5"/>
  <c r="H146" i="5" l="1"/>
  <c r="I146" i="5" s="1"/>
  <c r="I145" i="5"/>
  <c r="J145" i="5" s="1"/>
  <c r="J146" i="5" l="1"/>
  <c r="H147" i="5"/>
  <c r="H148" i="5" l="1"/>
  <c r="I147" i="5"/>
  <c r="J147" i="5" s="1"/>
  <c r="H149" i="5" l="1"/>
  <c r="I148" i="5"/>
  <c r="J148" i="5" s="1"/>
  <c r="H150" i="5" l="1"/>
  <c r="I150" i="5" s="1"/>
  <c r="I149" i="5"/>
  <c r="J149" i="5" s="1"/>
  <c r="J150" i="5" l="1"/>
  <c r="H151" i="5"/>
  <c r="H152" i="5" l="1"/>
  <c r="I151" i="5"/>
  <c r="J151" i="5" s="1"/>
  <c r="H153" i="5" l="1"/>
  <c r="I152" i="5"/>
  <c r="J152" i="5" s="1"/>
  <c r="H154" i="5" l="1"/>
  <c r="I153" i="5"/>
  <c r="J153" i="5" s="1"/>
  <c r="H155" i="5" l="1"/>
  <c r="I154" i="5"/>
  <c r="J154" i="5" s="1"/>
  <c r="H156" i="5" l="1"/>
  <c r="I155" i="5"/>
  <c r="J155" i="5" s="1"/>
  <c r="H157" i="5" l="1"/>
  <c r="I156" i="5"/>
  <c r="J156" i="5" s="1"/>
  <c r="H158" i="5" l="1"/>
  <c r="I157" i="5"/>
  <c r="J157" i="5" s="1"/>
  <c r="H159" i="5" l="1"/>
  <c r="I158" i="5"/>
  <c r="J158" i="5" s="1"/>
  <c r="H160" i="5" l="1"/>
  <c r="I159" i="5"/>
  <c r="J159" i="5" s="1"/>
  <c r="H161" i="5" l="1"/>
  <c r="I161" i="5" s="1"/>
  <c r="I160" i="5"/>
  <c r="J160" i="5" s="1"/>
  <c r="J161" i="5" l="1"/>
  <c r="H162" i="5"/>
  <c r="H163" i="5" l="1"/>
  <c r="I162" i="5"/>
  <c r="J162" i="5" s="1"/>
  <c r="H164" i="5" l="1"/>
  <c r="I164" i="5" s="1"/>
  <c r="I163" i="5"/>
  <c r="J163" i="5" s="1"/>
  <c r="J164" i="5" l="1"/>
  <c r="H165" i="5"/>
  <c r="I165" i="5" s="1"/>
  <c r="J165" i="5" l="1"/>
  <c r="H166" i="5"/>
  <c r="H167" i="5" l="1"/>
  <c r="I167" i="5" s="1"/>
  <c r="I166" i="5"/>
  <c r="J166" i="5" s="1"/>
  <c r="H168" i="5" l="1"/>
  <c r="I168" i="5" s="1"/>
  <c r="J167" i="5"/>
  <c r="H169" i="5" l="1"/>
  <c r="J168" i="5"/>
  <c r="H170" i="5" l="1"/>
  <c r="I169" i="5"/>
  <c r="J169" i="5" s="1"/>
  <c r="H171" i="5" l="1"/>
  <c r="I170" i="5"/>
  <c r="J170" i="5" s="1"/>
  <c r="H172" i="5" l="1"/>
  <c r="I171" i="5"/>
  <c r="J171" i="5" s="1"/>
  <c r="H173" i="5" l="1"/>
  <c r="I172" i="5"/>
  <c r="J172" i="5" s="1"/>
  <c r="H174" i="5" l="1"/>
  <c r="I173" i="5"/>
  <c r="J173" i="5" s="1"/>
  <c r="H175" i="5" l="1"/>
  <c r="I174" i="5"/>
  <c r="J174" i="5" s="1"/>
  <c r="H176" i="5" l="1"/>
  <c r="I175" i="5"/>
  <c r="J175" i="5" s="1"/>
  <c r="H177" i="5" l="1"/>
  <c r="I176" i="5"/>
  <c r="J176" i="5" s="1"/>
  <c r="H178" i="5" l="1"/>
  <c r="I177" i="5"/>
  <c r="J177" i="5" s="1"/>
  <c r="H179" i="5" l="1"/>
  <c r="I178" i="5"/>
  <c r="J178" i="5" s="1"/>
  <c r="H180" i="5" l="1"/>
  <c r="I179" i="5"/>
  <c r="J179" i="5" s="1"/>
  <c r="H181" i="5" l="1"/>
  <c r="I180" i="5"/>
  <c r="J180" i="5" s="1"/>
  <c r="H182" i="5" l="1"/>
  <c r="I181" i="5"/>
  <c r="J181" i="5" s="1"/>
  <c r="H183" i="5" l="1"/>
  <c r="I182" i="5"/>
  <c r="J182" i="5" s="1"/>
  <c r="H184" i="5" l="1"/>
  <c r="I183" i="5"/>
  <c r="J183" i="5" s="1"/>
  <c r="H185" i="5" l="1"/>
  <c r="I184" i="5"/>
  <c r="J184" i="5" s="1"/>
  <c r="H186" i="5" l="1"/>
  <c r="I186" i="5" s="1"/>
  <c r="I185" i="5"/>
  <c r="J185" i="5" s="1"/>
  <c r="J186" i="5" l="1"/>
  <c r="H187" i="5"/>
  <c r="H188" i="5" l="1"/>
  <c r="I188" i="5" s="1"/>
  <c r="I187" i="5"/>
  <c r="J187" i="5" s="1"/>
  <c r="J188" i="5" l="1"/>
  <c r="H189" i="5"/>
  <c r="H190" i="5" l="1"/>
  <c r="I189" i="5"/>
  <c r="J189" i="5" s="1"/>
  <c r="H191" i="5" l="1"/>
  <c r="I191" i="5" s="1"/>
  <c r="I190" i="5"/>
  <c r="J190" i="5" s="1"/>
  <c r="J191" i="5" l="1"/>
  <c r="H192" i="5"/>
  <c r="H193" i="5" l="1"/>
  <c r="I192" i="5"/>
  <c r="J192" i="5" s="1"/>
  <c r="H194" i="5" l="1"/>
  <c r="I194" i="5" s="1"/>
  <c r="I193" i="5"/>
  <c r="J193" i="5" s="1"/>
  <c r="J194" i="5" l="1"/>
  <c r="H195" i="5"/>
  <c r="H196" i="5" l="1"/>
  <c r="I195" i="5"/>
  <c r="J195" i="5" s="1"/>
  <c r="H197" i="5" l="1"/>
  <c r="I197" i="5" s="1"/>
  <c r="I196" i="5"/>
  <c r="J196" i="5" s="1"/>
  <c r="H198" i="5" l="1"/>
  <c r="J197" i="5"/>
  <c r="H199" i="5" l="1"/>
  <c r="I198" i="5"/>
  <c r="J198" i="5" s="1"/>
  <c r="H200" i="5" l="1"/>
  <c r="I199" i="5"/>
  <c r="J199" i="5" s="1"/>
  <c r="H201" i="5" l="1"/>
  <c r="I201" i="5" s="1"/>
  <c r="I200" i="5"/>
  <c r="J200" i="5" s="1"/>
  <c r="J201" i="5" l="1"/>
  <c r="H202" i="5"/>
  <c r="H203" i="5" l="1"/>
  <c r="I202" i="5"/>
  <c r="J202" i="5" s="1"/>
  <c r="H204" i="5" l="1"/>
  <c r="I204" i="5" s="1"/>
  <c r="I203" i="5"/>
  <c r="J203" i="5" s="1"/>
  <c r="H205" i="5" l="1"/>
  <c r="J204" i="5"/>
  <c r="H206" i="5" l="1"/>
  <c r="I205" i="5"/>
  <c r="J205" i="5" s="1"/>
  <c r="H207" i="5" l="1"/>
  <c r="I206" i="5"/>
  <c r="J206" i="5" s="1"/>
  <c r="H208" i="5" l="1"/>
  <c r="I207" i="5"/>
  <c r="J207" i="5" s="1"/>
  <c r="H209" i="5" l="1"/>
  <c r="I208" i="5"/>
  <c r="J208" i="5" s="1"/>
  <c r="H210" i="5" l="1"/>
  <c r="I209" i="5"/>
  <c r="J209" i="5" s="1"/>
  <c r="H211" i="5" l="1"/>
  <c r="I210" i="5"/>
  <c r="J210" i="5" s="1"/>
  <c r="H212" i="5" l="1"/>
  <c r="I211" i="5"/>
  <c r="J211" i="5" s="1"/>
  <c r="H213" i="5" l="1"/>
  <c r="I213" i="5" s="1"/>
  <c r="I212" i="5"/>
  <c r="J212" i="5" s="1"/>
  <c r="J213" i="5" l="1"/>
  <c r="H214" i="5"/>
  <c r="H215" i="5" l="1"/>
  <c r="I214" i="5"/>
  <c r="J214" i="5" s="1"/>
  <c r="H216" i="5" l="1"/>
  <c r="I216" i="5" s="1"/>
  <c r="I215" i="5"/>
  <c r="J215" i="5" s="1"/>
  <c r="J216" i="5" l="1"/>
  <c r="H217" i="5"/>
  <c r="I217" i="5" s="1"/>
  <c r="J217" i="5" l="1"/>
  <c r="H218" i="5"/>
  <c r="H219" i="5" l="1"/>
  <c r="I218" i="5"/>
  <c r="J218" i="5" s="1"/>
  <c r="H220" i="5" l="1"/>
  <c r="I220" i="5" s="1"/>
  <c r="I219" i="5"/>
  <c r="J219" i="5" s="1"/>
  <c r="J220" i="5" l="1"/>
  <c r="H221" i="5"/>
  <c r="H222" i="5" l="1"/>
  <c r="I221" i="5"/>
  <c r="J221" i="5" s="1"/>
  <c r="H223" i="5" l="1"/>
  <c r="I222" i="5"/>
  <c r="J222" i="5" s="1"/>
  <c r="H224" i="5" l="1"/>
  <c r="I224" i="5" s="1"/>
  <c r="I223" i="5"/>
  <c r="J223" i="5" s="1"/>
  <c r="J224" i="5" l="1"/>
  <c r="H225" i="5"/>
  <c r="H226" i="5" l="1"/>
  <c r="I225" i="5"/>
  <c r="J225" i="5" s="1"/>
  <c r="H227" i="5" l="1"/>
  <c r="I227" i="5" s="1"/>
  <c r="I226" i="5"/>
  <c r="J226" i="5" s="1"/>
  <c r="J227" i="5" l="1"/>
  <c r="H228" i="5"/>
  <c r="I228" i="5" s="1"/>
  <c r="J228" i="5" l="1"/>
  <c r="H229" i="5"/>
  <c r="I229" i="5" s="1"/>
  <c r="H230" i="5" l="1"/>
  <c r="J229" i="5"/>
  <c r="H231" i="5" l="1"/>
  <c r="I231" i="5" s="1"/>
  <c r="I230" i="5"/>
  <c r="J230" i="5" s="1"/>
  <c r="J231" i="5" l="1"/>
  <c r="H232" i="5"/>
  <c r="H233" i="5" l="1"/>
  <c r="I232" i="5"/>
  <c r="J232" i="5" s="1"/>
  <c r="H234" i="5" l="1"/>
  <c r="I233" i="5"/>
  <c r="J233" i="5" s="1"/>
  <c r="H235" i="5" l="1"/>
  <c r="I235" i="5" s="1"/>
  <c r="I234" i="5"/>
  <c r="J234" i="5" s="1"/>
  <c r="J235" i="5" l="1"/>
  <c r="H236" i="5"/>
  <c r="I236" i="5" s="1"/>
  <c r="J236" i="5" l="1"/>
  <c r="H237" i="5"/>
  <c r="H238" i="5" l="1"/>
  <c r="I237" i="5"/>
  <c r="J237" i="5" s="1"/>
  <c r="H239" i="5" l="1"/>
  <c r="I238" i="5"/>
  <c r="J238" i="5" s="1"/>
  <c r="H240" i="5" l="1"/>
  <c r="I240" i="5" s="1"/>
  <c r="I239" i="5"/>
  <c r="J239" i="5" s="1"/>
  <c r="J240" i="5" l="1"/>
  <c r="H241" i="5"/>
  <c r="H242" i="5" l="1"/>
  <c r="I241" i="5"/>
  <c r="J241" i="5" s="1"/>
  <c r="H243" i="5" l="1"/>
  <c r="I242" i="5"/>
  <c r="J242" i="5" s="1"/>
  <c r="H244" i="5" l="1"/>
  <c r="I243" i="5"/>
  <c r="J243" i="5" s="1"/>
  <c r="H245" i="5" l="1"/>
  <c r="I245" i="5" s="1"/>
  <c r="I244" i="5"/>
  <c r="J244" i="5" s="1"/>
  <c r="J245" i="5" l="1"/>
  <c r="H246" i="5"/>
  <c r="H247" i="5" l="1"/>
  <c r="I247" i="5" s="1"/>
  <c r="I246" i="5"/>
  <c r="J246" i="5" s="1"/>
  <c r="H248" i="5" l="1"/>
  <c r="J247" i="5"/>
  <c r="H249" i="5" l="1"/>
  <c r="I248" i="5"/>
  <c r="J248" i="5" s="1"/>
  <c r="H250" i="5" l="1"/>
  <c r="I249" i="5"/>
  <c r="J249" i="5" s="1"/>
  <c r="H251" i="5" l="1"/>
  <c r="I250" i="5"/>
  <c r="J250" i="5" s="1"/>
  <c r="H252" i="5" l="1"/>
  <c r="I251" i="5"/>
  <c r="J251" i="5" s="1"/>
  <c r="H253" i="5" l="1"/>
  <c r="I252" i="5"/>
  <c r="J252" i="5" s="1"/>
  <c r="H254" i="5" l="1"/>
  <c r="I254" i="5" s="1"/>
  <c r="I253" i="5"/>
  <c r="J253" i="5" s="1"/>
  <c r="J254" i="5" l="1"/>
  <c r="H255" i="5"/>
  <c r="H256" i="5" l="1"/>
  <c r="I255" i="5"/>
  <c r="J255" i="5" s="1"/>
  <c r="H257" i="5" l="1"/>
  <c r="I256" i="5"/>
  <c r="J256" i="5" s="1"/>
  <c r="H258" i="5" l="1"/>
  <c r="I257" i="5"/>
  <c r="J257" i="5" s="1"/>
  <c r="H259" i="5" l="1"/>
  <c r="I258" i="5"/>
  <c r="J258" i="5" s="1"/>
  <c r="H260" i="5" l="1"/>
  <c r="I259" i="5"/>
  <c r="J259" i="5" s="1"/>
  <c r="H261" i="5" l="1"/>
  <c r="I261" i="5" s="1"/>
  <c r="I260" i="5"/>
  <c r="J260" i="5" s="1"/>
  <c r="J261" i="5" l="1"/>
  <c r="H262" i="5"/>
  <c r="I262" i="5" s="1"/>
  <c r="J262" i="5" l="1"/>
  <c r="H263" i="5"/>
  <c r="H264" i="5" l="1"/>
  <c r="I264" i="5" s="1"/>
  <c r="I263" i="5"/>
  <c r="J263" i="5" s="1"/>
  <c r="H265" i="5" l="1"/>
  <c r="I265" i="5" s="1"/>
  <c r="J264" i="5"/>
  <c r="H266" i="5" l="1"/>
  <c r="I266" i="5" s="1"/>
  <c r="J265" i="5"/>
  <c r="H267" i="5" l="1"/>
  <c r="J266" i="5"/>
  <c r="H268" i="5" l="1"/>
  <c r="I267" i="5"/>
  <c r="J267" i="5" s="1"/>
  <c r="H269" i="5" l="1"/>
  <c r="I268" i="5"/>
  <c r="J268" i="5" s="1"/>
  <c r="H270" i="5" l="1"/>
  <c r="I270" i="5" s="1"/>
  <c r="I269" i="5"/>
  <c r="J269" i="5" s="1"/>
  <c r="J270" i="5" l="1"/>
  <c r="H271" i="5"/>
  <c r="H272" i="5" l="1"/>
  <c r="I271" i="5"/>
  <c r="J271" i="5" s="1"/>
  <c r="H273" i="5" l="1"/>
  <c r="I272" i="5"/>
  <c r="J272" i="5" s="1"/>
  <c r="H274" i="5" l="1"/>
  <c r="I274" i="5" s="1"/>
  <c r="I273" i="5"/>
  <c r="J273" i="5" s="1"/>
  <c r="J274" i="5" l="1"/>
  <c r="H275" i="5"/>
  <c r="H276" i="5" l="1"/>
  <c r="I275" i="5"/>
  <c r="J275" i="5" s="1"/>
  <c r="H277" i="5" l="1"/>
  <c r="I276" i="5"/>
  <c r="J276" i="5" s="1"/>
  <c r="H278" i="5" l="1"/>
  <c r="I277" i="5"/>
  <c r="J277" i="5" s="1"/>
  <c r="H279" i="5" l="1"/>
  <c r="I279" i="5" s="1"/>
  <c r="I278" i="5"/>
  <c r="J278" i="5" s="1"/>
  <c r="J279" i="5" l="1"/>
  <c r="H280" i="5"/>
  <c r="I280" i="5" s="1"/>
  <c r="J280" i="5" l="1"/>
  <c r="H281" i="5"/>
  <c r="H282" i="5" l="1"/>
  <c r="I281" i="5"/>
  <c r="J281" i="5" s="1"/>
  <c r="H283" i="5" l="1"/>
  <c r="I283" i="5" s="1"/>
  <c r="I282" i="5"/>
  <c r="J282" i="5" s="1"/>
  <c r="J283" i="5" l="1"/>
  <c r="H284" i="5"/>
  <c r="H285" i="5" l="1"/>
  <c r="I284" i="5"/>
  <c r="J284" i="5" s="1"/>
  <c r="H286" i="5" l="1"/>
  <c r="I286" i="5" s="1"/>
  <c r="I285" i="5"/>
  <c r="J285" i="5" s="1"/>
  <c r="J286" i="5" l="1"/>
  <c r="H287" i="5"/>
  <c r="H288" i="5" l="1"/>
  <c r="I287" i="5"/>
  <c r="J287" i="5" s="1"/>
  <c r="H289" i="5" l="1"/>
  <c r="I289" i="5" s="1"/>
  <c r="I288" i="5"/>
  <c r="J288" i="5" s="1"/>
  <c r="J289" i="5" l="1"/>
  <c r="H290" i="5"/>
  <c r="H291" i="5" l="1"/>
  <c r="I290" i="5"/>
  <c r="J290" i="5" s="1"/>
  <c r="H292" i="5" l="1"/>
  <c r="I291" i="5"/>
  <c r="J291" i="5" s="1"/>
  <c r="H293" i="5" l="1"/>
  <c r="I293" i="5" s="1"/>
  <c r="I292" i="5"/>
  <c r="J292" i="5" s="1"/>
  <c r="J293" i="5" l="1"/>
  <c r="H294" i="5"/>
  <c r="H295" i="5" l="1"/>
  <c r="I294" i="5"/>
  <c r="J294" i="5" s="1"/>
  <c r="H296" i="5" l="1"/>
  <c r="I296" i="5" s="1"/>
  <c r="I295" i="5"/>
  <c r="J295" i="5" s="1"/>
  <c r="J296" i="5" l="1"/>
  <c r="H297" i="5"/>
  <c r="H298" i="5" l="1"/>
  <c r="I297" i="5"/>
  <c r="J297" i="5" s="1"/>
  <c r="H299" i="5" l="1"/>
  <c r="I298" i="5"/>
  <c r="J298" i="5" s="1"/>
  <c r="H300" i="5" l="1"/>
  <c r="I299" i="5"/>
  <c r="J299" i="5" s="1"/>
  <c r="H301" i="5" l="1"/>
  <c r="I301" i="5" s="1"/>
  <c r="I300" i="5"/>
  <c r="J300" i="5" s="1"/>
  <c r="J301" i="5" l="1"/>
  <c r="H302" i="5"/>
  <c r="H303" i="5" l="1"/>
  <c r="I302" i="5"/>
  <c r="J302" i="5" s="1"/>
  <c r="H304" i="5" l="1"/>
  <c r="I303" i="5"/>
  <c r="J303" i="5" s="1"/>
  <c r="H305" i="5" l="1"/>
  <c r="I304" i="5"/>
  <c r="J304" i="5" s="1"/>
  <c r="H306" i="5" l="1"/>
  <c r="I306" i="5" s="1"/>
  <c r="I305" i="5"/>
  <c r="J305" i="5" s="1"/>
  <c r="J306" i="5" l="1"/>
  <c r="H307" i="5"/>
  <c r="I307" i="5" s="1"/>
  <c r="J307" i="5" l="1"/>
  <c r="H308" i="5"/>
  <c r="H309" i="5" l="1"/>
  <c r="I308" i="5"/>
  <c r="J308" i="5" s="1"/>
  <c r="H310" i="5" l="1"/>
  <c r="I309" i="5"/>
  <c r="J309" i="5" s="1"/>
  <c r="H311" i="5" l="1"/>
  <c r="I310" i="5"/>
  <c r="J310" i="5" s="1"/>
  <c r="H312" i="5" l="1"/>
  <c r="I311" i="5"/>
  <c r="J311" i="5" s="1"/>
  <c r="H313" i="5" l="1"/>
  <c r="I312" i="5"/>
  <c r="J312" i="5" s="1"/>
  <c r="H314" i="5" l="1"/>
  <c r="I313" i="5"/>
  <c r="J313" i="5" s="1"/>
  <c r="H315" i="5" l="1"/>
  <c r="I315" i="5" s="1"/>
  <c r="I314" i="5"/>
  <c r="J314" i="5" s="1"/>
  <c r="J315" i="5" l="1"/>
  <c r="H316" i="5"/>
  <c r="H317" i="5" l="1"/>
  <c r="I317" i="5" s="1"/>
  <c r="I316" i="5"/>
  <c r="J316" i="5" s="1"/>
  <c r="J317" i="5" l="1"/>
  <c r="H318" i="5"/>
  <c r="H319" i="5" l="1"/>
  <c r="I318" i="5"/>
  <c r="J318" i="5" s="1"/>
  <c r="H320" i="5" l="1"/>
  <c r="I320" i="5" s="1"/>
  <c r="I319" i="5"/>
  <c r="J319" i="5" s="1"/>
  <c r="J320" i="5" l="1"/>
  <c r="H321" i="5"/>
  <c r="I321" i="5" s="1"/>
  <c r="J321" i="5" l="1"/>
  <c r="H322" i="5"/>
  <c r="I322" i="5" s="1"/>
  <c r="J322" i="5" l="1"/>
  <c r="H323" i="5"/>
  <c r="H324" i="5" l="1"/>
  <c r="I323" i="5"/>
  <c r="J323" i="5" s="1"/>
  <c r="H325" i="5" l="1"/>
  <c r="I325" i="5" s="1"/>
  <c r="I324" i="5"/>
  <c r="J324" i="5" s="1"/>
  <c r="J325" i="5" l="1"/>
  <c r="H326" i="5"/>
  <c r="H327" i="5" l="1"/>
  <c r="I326" i="5"/>
  <c r="J326" i="5" s="1"/>
  <c r="H328" i="5" l="1"/>
  <c r="I328" i="5" s="1"/>
  <c r="I327" i="5"/>
  <c r="J327" i="5" s="1"/>
  <c r="J328" i="5" l="1"/>
  <c r="H329" i="5"/>
  <c r="H330" i="5" l="1"/>
  <c r="I329" i="5"/>
  <c r="J329" i="5" s="1"/>
  <c r="H331" i="5" l="1"/>
  <c r="I330" i="5"/>
  <c r="J330" i="5" s="1"/>
  <c r="H332" i="5" l="1"/>
  <c r="I331" i="5"/>
  <c r="J331" i="5" s="1"/>
  <c r="H333" i="5" l="1"/>
  <c r="I332" i="5"/>
  <c r="J332" i="5" s="1"/>
  <c r="H334" i="5" l="1"/>
  <c r="I334" i="5" s="1"/>
  <c r="I333" i="5"/>
  <c r="J333" i="5" s="1"/>
  <c r="J334" i="5" l="1"/>
  <c r="H335" i="5"/>
  <c r="H336" i="5" l="1"/>
  <c r="I336" i="5" s="1"/>
  <c r="I335" i="5"/>
  <c r="J335" i="5" s="1"/>
  <c r="J336" i="5" l="1"/>
  <c r="H337" i="5"/>
  <c r="H338" i="5" l="1"/>
  <c r="I337" i="5"/>
  <c r="J337" i="5" s="1"/>
  <c r="H339" i="5" l="1"/>
  <c r="I338" i="5"/>
  <c r="J338" i="5" s="1"/>
  <c r="H340" i="5" l="1"/>
  <c r="I339" i="5"/>
  <c r="J339" i="5" s="1"/>
  <c r="H341" i="5" l="1"/>
  <c r="I341" i="5" s="1"/>
  <c r="I340" i="5"/>
  <c r="J340" i="5" s="1"/>
  <c r="J341" i="5" l="1"/>
  <c r="H342" i="5"/>
  <c r="I342" i="5" s="1"/>
  <c r="J342" i="5" l="1"/>
  <c r="H343" i="5"/>
  <c r="H344" i="5" l="1"/>
  <c r="I344" i="5" s="1"/>
  <c r="I343" i="5"/>
  <c r="J343" i="5" s="1"/>
  <c r="J344" i="5" l="1"/>
  <c r="H345" i="5"/>
  <c r="H346" i="5" l="1"/>
  <c r="I345" i="5"/>
  <c r="J345" i="5" s="1"/>
  <c r="H347" i="5" l="1"/>
  <c r="I347" i="5" s="1"/>
  <c r="I346" i="5"/>
  <c r="J346" i="5" s="1"/>
  <c r="H348" i="5" l="1"/>
  <c r="I348" i="5" s="1"/>
  <c r="J347" i="5"/>
  <c r="H349" i="5" l="1"/>
  <c r="J348" i="5"/>
  <c r="H350" i="5" l="1"/>
  <c r="I350" i="5" s="1"/>
  <c r="I349" i="5"/>
  <c r="J349" i="5" s="1"/>
  <c r="J350" i="5" l="1"/>
  <c r="H351" i="5"/>
  <c r="H352" i="5" l="1"/>
  <c r="I352" i="5" s="1"/>
  <c r="I351" i="5"/>
  <c r="J351" i="5" s="1"/>
  <c r="J352" i="5" l="1"/>
  <c r="H353" i="5"/>
  <c r="I353" i="5" s="1"/>
  <c r="H354" i="5" l="1"/>
  <c r="J353" i="5"/>
  <c r="H355" i="5" l="1"/>
  <c r="I354" i="5"/>
  <c r="J354" i="5" s="1"/>
  <c r="H356" i="5" l="1"/>
  <c r="I356" i="5" s="1"/>
  <c r="I355" i="5"/>
  <c r="J355" i="5" s="1"/>
  <c r="J356" i="5" l="1"/>
  <c r="H357" i="5"/>
  <c r="H358" i="5" l="1"/>
  <c r="I358" i="5" s="1"/>
  <c r="I357" i="5"/>
  <c r="J357" i="5" s="1"/>
  <c r="H359" i="5" l="1"/>
  <c r="J358" i="5"/>
  <c r="H360" i="5" l="1"/>
  <c r="I360" i="5" s="1"/>
  <c r="I359" i="5"/>
  <c r="J359" i="5" s="1"/>
  <c r="J360" i="5" l="1"/>
  <c r="H361" i="5"/>
  <c r="I361" i="5" s="1"/>
  <c r="J361" i="5" l="1"/>
  <c r="H362" i="5"/>
  <c r="H363" i="5" l="1"/>
  <c r="I362" i="5"/>
  <c r="J362" i="5" s="1"/>
  <c r="H364" i="5" l="1"/>
  <c r="I363" i="5"/>
  <c r="J363" i="5" s="1"/>
  <c r="H365" i="5" l="1"/>
  <c r="I365" i="5" s="1"/>
  <c r="I364" i="5"/>
  <c r="J364" i="5" s="1"/>
  <c r="J365" i="5" l="1"/>
  <c r="H366" i="5"/>
  <c r="I366" i="5" s="1"/>
  <c r="J366" i="5" l="1"/>
  <c r="H367" i="5"/>
  <c r="I367" i="5" s="1"/>
  <c r="J367" i="5" l="1"/>
  <c r="H368" i="5"/>
  <c r="H369" i="5" l="1"/>
  <c r="I368" i="5"/>
  <c r="J368" i="5" s="1"/>
  <c r="H370" i="5" l="1"/>
  <c r="I369" i="5"/>
  <c r="J369" i="5" s="1"/>
  <c r="H371" i="5" l="1"/>
  <c r="I370" i="5"/>
  <c r="J370" i="5" s="1"/>
  <c r="H372" i="5" l="1"/>
  <c r="I371" i="5"/>
  <c r="J371" i="5" s="1"/>
  <c r="H373" i="5" l="1"/>
  <c r="I373" i="5" s="1"/>
  <c r="I372" i="5"/>
  <c r="J372" i="5" s="1"/>
  <c r="J373" i="5" l="1"/>
  <c r="H374" i="5"/>
  <c r="H375" i="5" l="1"/>
  <c r="I375" i="5" s="1"/>
  <c r="I374" i="5"/>
  <c r="J374" i="5" s="1"/>
  <c r="H376" i="5" l="1"/>
  <c r="J375" i="5"/>
  <c r="H377" i="5" l="1"/>
  <c r="I377" i="5" s="1"/>
  <c r="I376" i="5"/>
  <c r="J376" i="5" s="1"/>
  <c r="J377" i="5" l="1"/>
  <c r="H378" i="5"/>
  <c r="H379" i="5" l="1"/>
  <c r="I378" i="5"/>
  <c r="J378" i="5" s="1"/>
  <c r="H380" i="5" l="1"/>
  <c r="I379" i="5"/>
  <c r="J379" i="5" s="1"/>
  <c r="H381" i="5" l="1"/>
  <c r="I380" i="5"/>
  <c r="J380" i="5" s="1"/>
  <c r="H382" i="5" l="1"/>
  <c r="I381" i="5"/>
  <c r="J381" i="5" s="1"/>
  <c r="H383" i="5" l="1"/>
  <c r="I382" i="5"/>
  <c r="J382" i="5" s="1"/>
  <c r="H384" i="5" l="1"/>
  <c r="I383" i="5"/>
  <c r="J383" i="5" s="1"/>
  <c r="H385" i="5" l="1"/>
  <c r="I384" i="5"/>
  <c r="J384" i="5" s="1"/>
  <c r="H386" i="5" l="1"/>
  <c r="I386" i="5" s="1"/>
  <c r="I385" i="5"/>
  <c r="J385" i="5" s="1"/>
  <c r="J386" i="5" l="1"/>
  <c r="H387" i="5"/>
  <c r="H388" i="5" l="1"/>
  <c r="I387" i="5"/>
  <c r="J387" i="5" s="1"/>
  <c r="H389" i="5" l="1"/>
  <c r="I389" i="5" s="1"/>
  <c r="I388" i="5"/>
  <c r="J388" i="5" s="1"/>
  <c r="J389" i="5" l="1"/>
  <c r="H390" i="5"/>
  <c r="H391" i="5" l="1"/>
  <c r="I390" i="5"/>
  <c r="J390" i="5" s="1"/>
  <c r="H392" i="5" l="1"/>
  <c r="I391" i="5"/>
  <c r="J391" i="5" s="1"/>
  <c r="H393" i="5" l="1"/>
  <c r="I392" i="5"/>
  <c r="J392" i="5" s="1"/>
  <c r="H394" i="5" l="1"/>
  <c r="I393" i="5"/>
  <c r="J393" i="5" s="1"/>
  <c r="H395" i="5" l="1"/>
  <c r="I394" i="5"/>
  <c r="J394" i="5" s="1"/>
  <c r="H396" i="5" l="1"/>
  <c r="I395" i="5"/>
  <c r="J395" i="5" s="1"/>
  <c r="H397" i="5" l="1"/>
  <c r="I396" i="5"/>
  <c r="J396" i="5" s="1"/>
  <c r="H398" i="5" l="1"/>
  <c r="I397" i="5"/>
  <c r="J397" i="5" s="1"/>
  <c r="H399" i="5" l="1"/>
  <c r="I398" i="5"/>
  <c r="J398" i="5" s="1"/>
  <c r="H400" i="5" l="1"/>
  <c r="I399" i="5"/>
  <c r="J399" i="5" s="1"/>
  <c r="H401" i="5" l="1"/>
  <c r="I401" i="5" s="1"/>
  <c r="I400" i="5"/>
  <c r="J400" i="5" s="1"/>
  <c r="J401" i="5" l="1"/>
  <c r="H402" i="5"/>
  <c r="H403" i="5" l="1"/>
  <c r="I402" i="5"/>
  <c r="J402" i="5" s="1"/>
  <c r="H404" i="5" l="1"/>
  <c r="I403" i="5"/>
  <c r="J403" i="5" s="1"/>
  <c r="H405" i="5" l="1"/>
  <c r="I404" i="5"/>
  <c r="J404" i="5" s="1"/>
  <c r="H406" i="5" l="1"/>
  <c r="I405" i="5"/>
  <c r="J405" i="5" s="1"/>
  <c r="H407" i="5" l="1"/>
  <c r="I406" i="5"/>
  <c r="J406" i="5" s="1"/>
  <c r="H408" i="5" l="1"/>
  <c r="I407" i="5"/>
  <c r="J407" i="5" s="1"/>
  <c r="H409" i="5" l="1"/>
  <c r="I408" i="5"/>
  <c r="J408" i="5" s="1"/>
  <c r="H410" i="5" l="1"/>
  <c r="I409" i="5"/>
  <c r="J409" i="5" s="1"/>
  <c r="H411" i="5" l="1"/>
  <c r="I411" i="5" s="1"/>
  <c r="I410" i="5"/>
  <c r="J410" i="5" s="1"/>
  <c r="J411" i="5" l="1"/>
  <c r="H412" i="5"/>
  <c r="H413" i="5" l="1"/>
  <c r="I412" i="5"/>
  <c r="J412" i="5" s="1"/>
  <c r="H414" i="5" l="1"/>
  <c r="I413" i="5"/>
  <c r="J413" i="5" s="1"/>
  <c r="H415" i="5" l="1"/>
  <c r="I415" i="5" s="1"/>
  <c r="I414" i="5"/>
  <c r="J414" i="5" s="1"/>
  <c r="J415" i="5" l="1"/>
  <c r="H416" i="5"/>
  <c r="H417" i="5" l="1"/>
  <c r="I417" i="5" s="1"/>
  <c r="I416" i="5"/>
  <c r="J416" i="5" s="1"/>
  <c r="J417" i="5" l="1"/>
  <c r="H418" i="5"/>
  <c r="H419" i="5" l="1"/>
  <c r="I419" i="5" s="1"/>
  <c r="I418" i="5"/>
  <c r="J418" i="5" s="1"/>
  <c r="J419" i="5" l="1"/>
  <c r="H420" i="5"/>
  <c r="H421" i="5" l="1"/>
  <c r="I421" i="5" s="1"/>
  <c r="I420" i="5"/>
  <c r="J420" i="5" s="1"/>
  <c r="J421" i="5" l="1"/>
  <c r="H422" i="5"/>
  <c r="H423" i="5" l="1"/>
  <c r="I422" i="5"/>
  <c r="J422" i="5" s="1"/>
  <c r="H424" i="5" l="1"/>
  <c r="I423" i="5"/>
  <c r="J423" i="5" s="1"/>
  <c r="H425" i="5" l="1"/>
  <c r="I424" i="5"/>
  <c r="J424" i="5" s="1"/>
  <c r="H426" i="5" l="1"/>
  <c r="I425" i="5"/>
  <c r="J425" i="5" s="1"/>
  <c r="H427" i="5" l="1"/>
  <c r="I426" i="5"/>
  <c r="J426" i="5" s="1"/>
  <c r="H428" i="5" l="1"/>
  <c r="I428" i="5" s="1"/>
  <c r="I427" i="5"/>
  <c r="J427" i="5" s="1"/>
  <c r="J428" i="5" l="1"/>
  <c r="H429" i="5"/>
  <c r="I429" i="5" s="1"/>
  <c r="J429" i="5" l="1"/>
  <c r="H430" i="5"/>
  <c r="H431" i="5" l="1"/>
  <c r="I430" i="5"/>
  <c r="J430" i="5" s="1"/>
  <c r="H432" i="5" l="1"/>
  <c r="I431" i="5"/>
  <c r="J431" i="5" s="1"/>
  <c r="H433" i="5" l="1"/>
  <c r="I432" i="5"/>
  <c r="J432" i="5" s="1"/>
  <c r="H434" i="5" l="1"/>
  <c r="I433" i="5"/>
  <c r="J433" i="5" s="1"/>
  <c r="H435" i="5" l="1"/>
  <c r="I434" i="5"/>
  <c r="J434" i="5" s="1"/>
  <c r="H436" i="5" l="1"/>
  <c r="I435" i="5"/>
  <c r="J435" i="5" s="1"/>
  <c r="H437" i="5" l="1"/>
  <c r="I437" i="5" s="1"/>
  <c r="I436" i="5"/>
  <c r="J436" i="5" s="1"/>
  <c r="J437" i="5" l="1"/>
  <c r="H438" i="5"/>
  <c r="H439" i="5" l="1"/>
  <c r="I439" i="5" s="1"/>
  <c r="I438" i="5"/>
  <c r="J438" i="5" s="1"/>
  <c r="J439" i="5" l="1"/>
  <c r="H440" i="5"/>
  <c r="I440" i="5" s="1"/>
  <c r="J440" i="5" l="1"/>
  <c r="H441" i="5"/>
  <c r="H442" i="5" l="1"/>
  <c r="I442" i="5" s="1"/>
  <c r="I441" i="5"/>
  <c r="J441" i="5" s="1"/>
  <c r="H443" i="5" l="1"/>
  <c r="J442" i="5"/>
  <c r="H444" i="5" l="1"/>
  <c r="I443" i="5"/>
  <c r="J443" i="5" s="1"/>
  <c r="H445" i="5" l="1"/>
  <c r="I444" i="5"/>
  <c r="J444" i="5" s="1"/>
  <c r="H446" i="5" l="1"/>
  <c r="I445" i="5"/>
  <c r="J445" i="5" s="1"/>
  <c r="H447" i="5" l="1"/>
  <c r="I447" i="5" s="1"/>
  <c r="I446" i="5"/>
  <c r="J446" i="5" s="1"/>
  <c r="J447" i="5" l="1"/>
  <c r="H448" i="5"/>
  <c r="I448" i="5" s="1"/>
  <c r="J448" i="5" l="1"/>
  <c r="H449" i="5"/>
  <c r="H450" i="5" l="1"/>
  <c r="I449" i="5"/>
  <c r="J449" i="5" s="1"/>
  <c r="H451" i="5" l="1"/>
  <c r="I450" i="5"/>
  <c r="J450" i="5" s="1"/>
  <c r="H452" i="5" l="1"/>
  <c r="I451" i="5"/>
  <c r="J451" i="5" s="1"/>
  <c r="H453" i="5" l="1"/>
  <c r="I452" i="5"/>
  <c r="J452" i="5" s="1"/>
  <c r="H454" i="5" l="1"/>
  <c r="I454" i="5" s="1"/>
  <c r="I453" i="5"/>
  <c r="J453" i="5" s="1"/>
  <c r="J454" i="5" l="1"/>
  <c r="H455" i="5"/>
  <c r="H456" i="5" l="1"/>
  <c r="I456" i="5" s="1"/>
  <c r="I455" i="5"/>
  <c r="J455" i="5" s="1"/>
  <c r="H457" i="5" l="1"/>
  <c r="I457" i="5" s="1"/>
  <c r="J456" i="5"/>
  <c r="H458" i="5" l="1"/>
  <c r="I458" i="5" s="1"/>
  <c r="J457" i="5"/>
  <c r="H459" i="5" l="1"/>
  <c r="J458" i="5"/>
  <c r="H460" i="5" l="1"/>
  <c r="I460" i="5" s="1"/>
  <c r="I459" i="5"/>
  <c r="J459" i="5" s="1"/>
  <c r="J460" i="5" l="1"/>
  <c r="H461" i="5"/>
  <c r="I461" i="5" s="1"/>
  <c r="J461" i="5" l="1"/>
  <c r="H462" i="5"/>
  <c r="H463" i="5" l="1"/>
  <c r="I462" i="5"/>
  <c r="J462" i="5" s="1"/>
  <c r="H464" i="5" l="1"/>
  <c r="I463" i="5"/>
  <c r="J463" i="5" s="1"/>
  <c r="H465" i="5" l="1"/>
  <c r="I464" i="5"/>
  <c r="J464" i="5" s="1"/>
  <c r="H466" i="5" l="1"/>
  <c r="I465" i="5"/>
  <c r="J465" i="5" s="1"/>
  <c r="H467" i="5" l="1"/>
  <c r="I467" i="5" s="1"/>
  <c r="I466" i="5"/>
  <c r="J466" i="5" s="1"/>
  <c r="J467" i="5" l="1"/>
  <c r="H468" i="5"/>
  <c r="H469" i="5" l="1"/>
  <c r="I468" i="5"/>
  <c r="J468" i="5" s="1"/>
  <c r="H470" i="5" l="1"/>
  <c r="I470" i="5" s="1"/>
  <c r="I469" i="5"/>
  <c r="J469" i="5" s="1"/>
  <c r="J470" i="5" l="1"/>
  <c r="H471" i="5"/>
  <c r="H472" i="5" l="1"/>
  <c r="I471" i="5"/>
  <c r="J471" i="5" s="1"/>
  <c r="H473" i="5" l="1"/>
  <c r="I472" i="5"/>
  <c r="J472" i="5" s="1"/>
  <c r="H474" i="5" l="1"/>
  <c r="I474" i="5" s="1"/>
  <c r="I473" i="5"/>
  <c r="J473" i="5" s="1"/>
  <c r="J474" i="5" l="1"/>
  <c r="H475" i="5"/>
  <c r="H476" i="5" l="1"/>
  <c r="I475" i="5"/>
  <c r="J475" i="5" s="1"/>
  <c r="H477" i="5" l="1"/>
  <c r="I477" i="5" s="1"/>
  <c r="I476" i="5"/>
  <c r="J476" i="5" s="1"/>
  <c r="J477" i="5" l="1"/>
  <c r="H478" i="5"/>
  <c r="H479" i="5" l="1"/>
  <c r="I478" i="5"/>
  <c r="J478" i="5" s="1"/>
  <c r="H480" i="5" l="1"/>
  <c r="I480" i="5" s="1"/>
  <c r="I479" i="5"/>
  <c r="J479" i="5" s="1"/>
  <c r="H481" i="5" l="1"/>
  <c r="J480" i="5"/>
  <c r="H482" i="5" l="1"/>
  <c r="I481" i="5"/>
  <c r="J481" i="5" s="1"/>
  <c r="H483" i="5" l="1"/>
  <c r="I482" i="5"/>
  <c r="J482" i="5" s="1"/>
  <c r="H484" i="5" l="1"/>
  <c r="I484" i="5" s="1"/>
  <c r="I483" i="5"/>
  <c r="J483" i="5" s="1"/>
  <c r="J484" i="5" l="1"/>
  <c r="H485" i="5"/>
  <c r="H486" i="5" l="1"/>
  <c r="I486" i="5" s="1"/>
  <c r="I485" i="5"/>
  <c r="J485" i="5" s="1"/>
  <c r="J486" i="5" l="1"/>
  <c r="H487" i="5"/>
  <c r="H488" i="5" l="1"/>
  <c r="I488" i="5" s="1"/>
  <c r="I487" i="5"/>
  <c r="J487" i="5" s="1"/>
  <c r="J488" i="5" l="1"/>
  <c r="H489" i="5"/>
  <c r="H490" i="5" l="1"/>
  <c r="I490" i="5" s="1"/>
  <c r="I489" i="5"/>
  <c r="J489" i="5" s="1"/>
  <c r="J490" i="5" l="1"/>
  <c r="H491" i="5"/>
  <c r="H492" i="5" l="1"/>
  <c r="I491" i="5"/>
  <c r="J491" i="5" s="1"/>
  <c r="H493" i="5" l="1"/>
  <c r="I492" i="5"/>
  <c r="J492" i="5" s="1"/>
  <c r="H494" i="5" l="1"/>
  <c r="I494" i="5" s="1"/>
  <c r="I493" i="5"/>
  <c r="J493" i="5" s="1"/>
  <c r="J494" i="5" l="1"/>
  <c r="H495" i="5"/>
  <c r="H496" i="5" l="1"/>
  <c r="I495" i="5"/>
  <c r="J495" i="5" s="1"/>
  <c r="H497" i="5" l="1"/>
  <c r="I497" i="5" s="1"/>
  <c r="I496" i="5"/>
  <c r="J496" i="5" s="1"/>
  <c r="J497" i="5" l="1"/>
  <c r="H498" i="5"/>
  <c r="H499" i="5" l="1"/>
  <c r="I498" i="5"/>
  <c r="J498" i="5" s="1"/>
  <c r="H500" i="5" l="1"/>
  <c r="I499" i="5"/>
  <c r="J499" i="5" s="1"/>
  <c r="H501" i="5" l="1"/>
  <c r="I500" i="5"/>
  <c r="J500" i="5" s="1"/>
  <c r="H502" i="5" l="1"/>
  <c r="I501" i="5"/>
  <c r="J501" i="5" s="1"/>
  <c r="H503" i="5" l="1"/>
  <c r="I502" i="5"/>
  <c r="J502" i="5" s="1"/>
  <c r="H504" i="5" l="1"/>
  <c r="I504" i="5" s="1"/>
  <c r="I503" i="5"/>
  <c r="J503" i="5" s="1"/>
  <c r="J504" i="5" l="1"/>
  <c r="H505" i="5"/>
  <c r="H506" i="5" l="1"/>
  <c r="I505" i="5"/>
  <c r="J505" i="5" s="1"/>
  <c r="H507" i="5" l="1"/>
  <c r="I506" i="5"/>
  <c r="J506" i="5" s="1"/>
  <c r="H508" i="5" l="1"/>
  <c r="I507" i="5"/>
  <c r="J507" i="5" s="1"/>
  <c r="H509" i="5" l="1"/>
  <c r="I508" i="5"/>
  <c r="J508" i="5" s="1"/>
  <c r="H510" i="5" l="1"/>
  <c r="I510" i="5" s="1"/>
  <c r="I509" i="5"/>
  <c r="J509" i="5" s="1"/>
  <c r="J510" i="5" l="1"/>
  <c r="H511" i="5"/>
  <c r="H512" i="5" l="1"/>
  <c r="I511" i="5"/>
  <c r="J511" i="5" s="1"/>
  <c r="H513" i="5" l="1"/>
  <c r="I513" i="5" s="1"/>
  <c r="I512" i="5"/>
  <c r="J512" i="5" s="1"/>
  <c r="J513" i="5" l="1"/>
  <c r="H514" i="5"/>
  <c r="H515" i="5" l="1"/>
  <c r="I515" i="5" s="1"/>
  <c r="I514" i="5"/>
  <c r="J514" i="5" s="1"/>
  <c r="J515" i="5" l="1"/>
  <c r="H516" i="5"/>
  <c r="H517" i="5" l="1"/>
  <c r="I516" i="5"/>
  <c r="J516" i="5" s="1"/>
  <c r="H518" i="5" l="1"/>
  <c r="I518" i="5" s="1"/>
  <c r="I517" i="5"/>
  <c r="J517" i="5" s="1"/>
  <c r="I9" i="5" l="1"/>
  <c r="J518" i="5"/>
</calcChain>
</file>

<file path=xl/sharedStrings.xml><?xml version="1.0" encoding="utf-8"?>
<sst xmlns="http://schemas.openxmlformats.org/spreadsheetml/2006/main" count="67" uniqueCount="47">
  <si>
    <t>Month</t>
  </si>
  <si>
    <t>Volume</t>
  </si>
  <si>
    <t>Qi</t>
  </si>
  <si>
    <t>Di</t>
  </si>
  <si>
    <t>b</t>
  </si>
  <si>
    <t>Q at t</t>
  </si>
  <si>
    <t>Np</t>
  </si>
  <si>
    <t>vol/day</t>
  </si>
  <si>
    <t>Residuals</t>
  </si>
  <si>
    <t>Objective</t>
  </si>
  <si>
    <t>Decline</t>
  </si>
  <si>
    <t>Minimum Decline Rate:</t>
  </si>
  <si>
    <t>From DCA Equation</t>
  </si>
  <si>
    <t>After Imposing Minimum Decline Rate</t>
  </si>
  <si>
    <t>b-value</t>
  </si>
  <si>
    <t>DCA Forecast From Regression Fit</t>
  </si>
  <si>
    <t>Decline Curve Analysis - Least Squares Fitting</t>
  </si>
  <si>
    <t>EUR:</t>
  </si>
  <si>
    <t>/year (Nominal rate)</t>
  </si>
  <si>
    <t>/year (Nominal Rate)</t>
  </si>
  <si>
    <t>/year (nominal)</t>
  </si>
  <si>
    <t>q at t</t>
  </si>
  <si>
    <t>q</t>
  </si>
  <si>
    <t>(t)</t>
  </si>
  <si>
    <t>Nominal</t>
  </si>
  <si>
    <t>/year</t>
  </si>
  <si>
    <t>Imposed</t>
  </si>
  <si>
    <t>Nom. Decl.</t>
  </si>
  <si>
    <t>Weight</t>
  </si>
  <si>
    <t>Cumulative</t>
  </si>
  <si>
    <t>Input Production Data</t>
  </si>
  <si>
    <t>Computed From Regression</t>
  </si>
  <si>
    <t>Monthly</t>
  </si>
  <si>
    <t>Function</t>
  </si>
  <si>
    <t>Cum</t>
  </si>
  <si>
    <t>Residual Type:</t>
  </si>
  <si>
    <t>Type of Residual:</t>
  </si>
  <si>
    <t>Percentage of Actual</t>
  </si>
  <si>
    <t>Value Diff Squared</t>
  </si>
  <si>
    <t>Objective Function Choice:</t>
  </si>
  <si>
    <t>Monthly Residuals</t>
  </si>
  <si>
    <t>Cum residuals</t>
  </si>
  <si>
    <t>Both (Avg Monthly &amp; Cum)</t>
  </si>
  <si>
    <t>Objective Function:</t>
  </si>
  <si>
    <t>DCA</t>
  </si>
  <si>
    <t>Adjusted</t>
  </si>
  <si>
    <t>This is a faily good match and forecast.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</si>
</sst>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000"/>
    <numFmt numFmtId="167" formatCode="0.000000000000"/>
    <numFmt numFmtId="168" formatCode="0.0"/>
    <numFmt numFmtId="169" formatCode="0.000"/>
    <numFmt numFmtId="170" formatCode="_(* #,##0.000_);_(* \(#,##0.000\);_(* &quot;-&quot;??_);_(@_)"/>
  </numFmts>
  <fonts count="8" x14ac:knownFonts="1">
    <font>
      <sz val="10"/>
      <name val="Courier New"/>
    </font>
    <font>
      <sz val="10"/>
      <name val="Courier New"/>
      <family val="3"/>
    </font>
    <font>
      <sz val="8"/>
      <name val="Courier New"/>
      <family val="3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right"/>
    </xf>
    <xf numFmtId="168" fontId="4" fillId="0" borderId="1" xfId="0" applyNumberFormat="1" applyFont="1" applyFill="1" applyBorder="1"/>
    <xf numFmtId="169" fontId="4" fillId="0" borderId="1" xfId="0" applyNumberFormat="1" applyFont="1" applyFill="1" applyBorder="1"/>
    <xf numFmtId="169" fontId="5" fillId="2" borderId="1" xfId="0" applyNumberFormat="1" applyFont="1" applyFill="1" applyBorder="1"/>
    <xf numFmtId="3" fontId="5" fillId="0" borderId="0" xfId="0" applyNumberFormat="1" applyFont="1"/>
    <xf numFmtId="0" fontId="5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Continuous"/>
    </xf>
    <xf numFmtId="0" fontId="5" fillId="3" borderId="3" xfId="0" applyFont="1" applyFill="1" applyBorder="1" applyAlignment="1">
      <alignment horizontal="centerContinuous"/>
    </xf>
    <xf numFmtId="0" fontId="5" fillId="3" borderId="4" xfId="0" applyFont="1" applyFill="1" applyBorder="1" applyAlignment="1">
      <alignment horizontal="centerContinuous"/>
    </xf>
    <xf numFmtId="0" fontId="5" fillId="2" borderId="2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5" fillId="2" borderId="4" xfId="0" applyFont="1" applyFill="1" applyBorder="1" applyAlignment="1">
      <alignment horizontal="centerContinuous"/>
    </xf>
    <xf numFmtId="0" fontId="5" fillId="0" borderId="5" xfId="0" applyFont="1" applyFill="1" applyBorder="1" applyAlignment="1">
      <alignment horizontal="centerContinuous"/>
    </xf>
    <xf numFmtId="0" fontId="5" fillId="0" borderId="0" xfId="0" applyFont="1" applyBorder="1" applyAlignment="1">
      <alignment horizontal="centerContinuous"/>
    </xf>
    <xf numFmtId="0" fontId="5" fillId="0" borderId="6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Continuous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3" borderId="9" xfId="0" quotePrefix="1" applyFont="1" applyFill="1" applyBorder="1" applyAlignment="1">
      <alignment horizontal="center"/>
    </xf>
    <xf numFmtId="0" fontId="5" fillId="2" borderId="8" xfId="0" quotePrefix="1" applyFont="1" applyFill="1" applyBorder="1" applyAlignment="1">
      <alignment horizontal="center"/>
    </xf>
    <xf numFmtId="0" fontId="5" fillId="0" borderId="9" xfId="0" applyFont="1" applyBorder="1" applyAlignment="1">
      <alignment horizontal="center"/>
    </xf>
    <xf numFmtId="2" fontId="4" fillId="0" borderId="5" xfId="0" applyNumberFormat="1" applyFont="1" applyBorder="1" applyAlignment="1"/>
    <xf numFmtId="0" fontId="4" fillId="0" borderId="0" xfId="0" applyFont="1" applyBorder="1" applyAlignment="1"/>
    <xf numFmtId="0" fontId="5" fillId="3" borderId="6" xfId="0" applyFont="1" applyFill="1" applyBorder="1" applyAlignment="1">
      <alignment horizontal="center"/>
    </xf>
    <xf numFmtId="166" fontId="4" fillId="2" borderId="0" xfId="0" applyNumberFormat="1" applyFont="1" applyFill="1" applyBorder="1" applyAlignment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/>
    <xf numFmtId="0" fontId="4" fillId="0" borderId="6" xfId="0" applyFont="1" applyBorder="1" applyAlignment="1"/>
    <xf numFmtId="165" fontId="4" fillId="0" borderId="0" xfId="0" applyNumberFormat="1" applyFont="1" applyBorder="1"/>
    <xf numFmtId="169" fontId="4" fillId="3" borderId="6" xfId="1" applyNumberFormat="1" applyFont="1" applyFill="1" applyBorder="1" applyAlignment="1">
      <alignment horizontal="center"/>
    </xf>
    <xf numFmtId="166" fontId="4" fillId="2" borderId="0" xfId="0" applyNumberFormat="1" applyFont="1" applyFill="1" applyBorder="1"/>
    <xf numFmtId="2" fontId="4" fillId="0" borderId="0" xfId="0" applyNumberFormat="1" applyFont="1" applyBorder="1"/>
    <xf numFmtId="165" fontId="4" fillId="0" borderId="6" xfId="0" applyNumberFormat="1" applyFont="1" applyBorder="1"/>
    <xf numFmtId="165" fontId="4" fillId="0" borderId="0" xfId="0" applyNumberFormat="1" applyFont="1"/>
    <xf numFmtId="167" fontId="4" fillId="0" borderId="0" xfId="0" applyNumberFormat="1" applyFont="1"/>
    <xf numFmtId="165" fontId="4" fillId="2" borderId="1" xfId="0" applyNumberFormat="1" applyFont="1" applyFill="1" applyBorder="1"/>
    <xf numFmtId="0" fontId="5" fillId="0" borderId="0" xfId="0" applyFont="1"/>
    <xf numFmtId="165" fontId="4" fillId="0" borderId="0" xfId="1" applyNumberFormat="1" applyFont="1"/>
    <xf numFmtId="43" fontId="4" fillId="0" borderId="0" xfId="1" applyNumberFormat="1" applyFont="1"/>
    <xf numFmtId="168" fontId="5" fillId="4" borderId="1" xfId="0" applyNumberFormat="1" applyFont="1" applyFill="1" applyBorder="1"/>
    <xf numFmtId="169" fontId="5" fillId="4" borderId="1" xfId="0" applyNumberFormat="1" applyFont="1" applyFill="1" applyBorder="1"/>
    <xf numFmtId="170" fontId="5" fillId="4" borderId="0" xfId="1" applyNumberFormat="1" applyFont="1" applyFill="1"/>
    <xf numFmtId="165" fontId="5" fillId="4" borderId="0" xfId="1" applyNumberFormat="1" applyFont="1" applyFill="1"/>
    <xf numFmtId="165" fontId="5" fillId="0" borderId="0" xfId="1" applyNumberFormat="1" applyFont="1" applyFill="1"/>
    <xf numFmtId="0" fontId="4" fillId="0" borderId="0" xfId="0" applyFont="1" applyFill="1"/>
    <xf numFmtId="0" fontId="6" fillId="0" borderId="8" xfId="0" applyFont="1" applyBorder="1" applyAlignment="1">
      <alignment horizontal="centerContinuous"/>
    </xf>
    <xf numFmtId="0" fontId="5" fillId="0" borderId="5" xfId="0" applyFont="1" applyBorder="1" applyAlignment="1">
      <alignment horizontal="center"/>
    </xf>
    <xf numFmtId="164" fontId="4" fillId="0" borderId="5" xfId="1" applyNumberFormat="1" applyFont="1" applyBorder="1"/>
    <xf numFmtId="0" fontId="6" fillId="0" borderId="7" xfId="0" applyFont="1" applyBorder="1" applyAlignment="1">
      <alignment horizontal="centerContinuous"/>
    </xf>
    <xf numFmtId="43" fontId="7" fillId="0" borderId="0" xfId="1" applyNumberFormat="1" applyFont="1" applyFill="1"/>
    <xf numFmtId="0" fontId="4" fillId="0" borderId="0" xfId="0" applyFont="1" applyAlignment="1">
      <alignment horizontal="right"/>
    </xf>
    <xf numFmtId="0" fontId="5" fillId="0" borderId="10" xfId="0" applyFont="1" applyBorder="1" applyAlignment="1">
      <alignment horizontal="centerContinuous"/>
    </xf>
    <xf numFmtId="169" fontId="5" fillId="0" borderId="0" xfId="0" applyNumberFormat="1" applyFont="1"/>
    <xf numFmtId="0" fontId="5" fillId="0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7486116293945"/>
          <c:y val="6.7641696996422473E-2"/>
          <c:w val="0.70861083589716845"/>
          <c:h val="0.76782466860803911"/>
        </c:manualLayout>
      </c:layout>
      <c:scatterChart>
        <c:scatterStyle val="lineMarker"/>
        <c:varyColors val="0"/>
        <c:ser>
          <c:idx val="0"/>
          <c:order val="0"/>
          <c:tx>
            <c:v>Input Rate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85286.864922695037</c:v>
                </c:pt>
                <c:pt idx="1">
                  <c:v>72207.92699406069</c:v>
                </c:pt>
                <c:pt idx="2">
                  <c:v>87935.486812448129</c:v>
                </c:pt>
                <c:pt idx="3">
                  <c:v>67660.483436684473</c:v>
                </c:pt>
                <c:pt idx="4">
                  <c:v>40335.624778457495</c:v>
                </c:pt>
                <c:pt idx="5">
                  <c:v>45867.010654278689</c:v>
                </c:pt>
                <c:pt idx="6">
                  <c:v>31817.190999898994</c:v>
                </c:pt>
                <c:pt idx="7">
                  <c:v>36848.721019245597</c:v>
                </c:pt>
                <c:pt idx="8">
                  <c:v>41697.790052219738</c:v>
                </c:pt>
                <c:pt idx="9">
                  <c:v>30838.761897731776</c:v>
                </c:pt>
                <c:pt idx="10">
                  <c:v>22858.504775759266</c:v>
                </c:pt>
                <c:pt idx="11">
                  <c:v>31789.808668527156</c:v>
                </c:pt>
                <c:pt idx="12">
                  <c:v>22739.490798493887</c:v>
                </c:pt>
                <c:pt idx="13">
                  <c:v>21667.875951341011</c:v>
                </c:pt>
                <c:pt idx="14">
                  <c:v>25733.715269573458</c:v>
                </c:pt>
                <c:pt idx="15">
                  <c:v>23614.159825024206</c:v>
                </c:pt>
                <c:pt idx="16">
                  <c:v>22757.461609048703</c:v>
                </c:pt>
                <c:pt idx="17">
                  <c:v>17942.428761461328</c:v>
                </c:pt>
                <c:pt idx="18">
                  <c:v>14560.497117359811</c:v>
                </c:pt>
                <c:pt idx="19">
                  <c:v>17141.536795045777</c:v>
                </c:pt>
                <c:pt idx="20">
                  <c:v>19345.602369182678</c:v>
                </c:pt>
                <c:pt idx="21">
                  <c:v>18783.854313577638</c:v>
                </c:pt>
                <c:pt idx="22">
                  <c:v>13363.666528782303</c:v>
                </c:pt>
                <c:pt idx="23">
                  <c:v>17440.603630915241</c:v>
                </c:pt>
              </c:numCache>
            </c:numRef>
          </c:yVal>
          <c:smooth val="0"/>
        </c:ser>
        <c:ser>
          <c:idx val="1"/>
          <c:order val="1"/>
          <c:tx>
            <c:v>Regression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DCARegression!$F$10:$F$33</c:f>
              <c:numCache>
                <c:formatCode>_(* #,##0_);_(* \(#,##0\);_(* "-"??_);_(@_)</c:formatCode>
                <c:ptCount val="24"/>
                <c:pt idx="0">
                  <c:v>85029.332945070244</c:v>
                </c:pt>
                <c:pt idx="1">
                  <c:v>72892.035574265334</c:v>
                </c:pt>
                <c:pt idx="2">
                  <c:v>63558.156597314985</c:v>
                </c:pt>
                <c:pt idx="3">
                  <c:v>56178.722874425759</c:v>
                </c:pt>
                <c:pt idx="4">
                  <c:v>50212.49813894002</c:v>
                </c:pt>
                <c:pt idx="5">
                  <c:v>45298.956240955915</c:v>
                </c:pt>
                <c:pt idx="6">
                  <c:v>41189.147681312519</c:v>
                </c:pt>
                <c:pt idx="7">
                  <c:v>37705.923575915163</c:v>
                </c:pt>
                <c:pt idx="8">
                  <c:v>34719.971918089024</c:v>
                </c:pt>
                <c:pt idx="9">
                  <c:v>32134.808721494803</c:v>
                </c:pt>
                <c:pt idx="10">
                  <c:v>29877.060439369176</c:v>
                </c:pt>
                <c:pt idx="11">
                  <c:v>27889.988871454028</c:v>
                </c:pt>
                <c:pt idx="12">
                  <c:v>26129.066881334758</c:v>
                </c:pt>
                <c:pt idx="13">
                  <c:v>24558.887660517823</c:v>
                </c:pt>
                <c:pt idx="14">
                  <c:v>23150.96264584735</c:v>
                </c:pt>
                <c:pt idx="15">
                  <c:v>21882.124688344076</c:v>
                </c:pt>
                <c:pt idx="16">
                  <c:v>20733.351599174784</c:v>
                </c:pt>
                <c:pt idx="17">
                  <c:v>19688.886868190253</c:v>
                </c:pt>
                <c:pt idx="18">
                  <c:v>18735.573848685017</c:v>
                </c:pt>
                <c:pt idx="19">
                  <c:v>17862.345532118226</c:v>
                </c:pt>
                <c:pt idx="20">
                  <c:v>17059.829251114628</c:v>
                </c:pt>
                <c:pt idx="21">
                  <c:v>16320.03732184507</c:v>
                </c:pt>
                <c:pt idx="22">
                  <c:v>15636.122678682557</c:v>
                </c:pt>
                <c:pt idx="23">
                  <c:v>15002.18417554046</c:v>
                </c:pt>
              </c:numCache>
            </c:numRef>
          </c:yVal>
          <c:smooth val="0"/>
        </c:ser>
        <c:ser>
          <c:idx val="4"/>
          <c:order val="4"/>
          <c:tx>
            <c:v>Forecast</c:v>
          </c:tx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Forecast'!$I$39:$I$74</c:f>
              <c:numCache>
                <c:formatCode>_(* #,##0_);_(* \(#,##0\);_(* "-"??_);_(@_)</c:formatCode>
                <c:ptCount val="36"/>
                <c:pt idx="0">
                  <c:v>14414.607321587375</c:v>
                </c:pt>
                <c:pt idx="1">
                  <c:v>13865.805374265907</c:v>
                </c:pt>
                <c:pt idx="2">
                  <c:v>13353.548268808987</c:v>
                </c:pt>
                <c:pt idx="3">
                  <c:v>12874.420085234337</c:v>
                </c:pt>
                <c:pt idx="4">
                  <c:v>12425.41090126613</c:v>
                </c:pt>
                <c:pt idx="5">
                  <c:v>12003.858791633367</c:v>
                </c:pt>
                <c:pt idx="6">
                  <c:v>11607.401432069037</c:v>
                </c:pt>
                <c:pt idx="7">
                  <c:v>11233.935510373954</c:v>
                </c:pt>
                <c:pt idx="8">
                  <c:v>10881.582520178743</c:v>
                </c:pt>
                <c:pt idx="9">
                  <c:v>10548.659801530033</c:v>
                </c:pt>
                <c:pt idx="10">
                  <c:v>10233.655916966936</c:v>
                </c:pt>
                <c:pt idx="11">
                  <c:v>9935.2096276863631</c:v>
                </c:pt>
                <c:pt idx="12">
                  <c:v>9652.0918731141755</c:v>
                </c:pt>
                <c:pt idx="13">
                  <c:v>9383.1902672316355</c:v>
                </c:pt>
                <c:pt idx="14">
                  <c:v>9127.4957127861562</c:v>
                </c:pt>
                <c:pt idx="15">
                  <c:v>8884.0908049173704</c:v>
                </c:pt>
                <c:pt idx="16">
                  <c:v>8652.1397524931435</c:v>
                </c:pt>
                <c:pt idx="17">
                  <c:v>8430.8795914369985</c:v>
                </c:pt>
                <c:pt idx="18">
                  <c:v>8219.6125017647937</c:v>
                </c:pt>
                <c:pt idx="19">
                  <c:v>8017.6990706595061</c:v>
                </c:pt>
                <c:pt idx="20">
                  <c:v>7824.5523690509417</c:v>
                </c:pt>
                <c:pt idx="21">
                  <c:v>7639.6327298967026</c:v>
                </c:pt>
                <c:pt idx="22">
                  <c:v>7462.4431335222116</c:v>
                </c:pt>
                <c:pt idx="23">
                  <c:v>7292.5251196392373</c:v>
                </c:pt>
                <c:pt idx="24">
                  <c:v>7129.4551575574596</c:v>
                </c:pt>
                <c:pt idx="25">
                  <c:v>6972.841416059774</c:v>
                </c:pt>
                <c:pt idx="26">
                  <c:v>6822.3208827726621</c:v>
                </c:pt>
                <c:pt idx="27">
                  <c:v>6677.5567899089592</c:v>
                </c:pt>
                <c:pt idx="28">
                  <c:v>6538.2363092124597</c:v>
                </c:pt>
                <c:pt idx="29">
                  <c:v>6404.0684839835185</c:v>
                </c:pt>
                <c:pt idx="30">
                  <c:v>6274.7823703540071</c:v>
                </c:pt>
                <c:pt idx="31">
                  <c:v>6150.1253636399224</c:v>
                </c:pt>
                <c:pt idx="32">
                  <c:v>6029.861688728015</c:v>
                </c:pt>
                <c:pt idx="33">
                  <c:v>5913.7710361322752</c:v>
                </c:pt>
                <c:pt idx="34">
                  <c:v>5801.6473276623037</c:v>
                </c:pt>
                <c:pt idx="35">
                  <c:v>5693.2975976279467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52576"/>
        <c:axId val="55754752"/>
      </c:scatterChart>
      <c:scatterChart>
        <c:scatterStyle val="lineMarker"/>
        <c:varyColors val="0"/>
        <c:ser>
          <c:idx val="2"/>
          <c:order val="2"/>
          <c:tx>
            <c:v>Input Cum Data</c:v>
          </c:tx>
          <c:spPr>
            <a:ln w="28575">
              <a:noFill/>
            </a:ln>
          </c:spPr>
          <c:marker>
            <c:symbol val="triangle"/>
            <c:size val="6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DCARegression!$C$10:$C$33</c:f>
              <c:numCache>
                <c:formatCode>_(* #,##0_);_(* \(#,##0\);_(* "-"??_);_(@_)</c:formatCode>
                <c:ptCount val="24"/>
                <c:pt idx="0">
                  <c:v>85286.864922695037</c:v>
                </c:pt>
                <c:pt idx="1">
                  <c:v>157494.79191675573</c:v>
                </c:pt>
                <c:pt idx="2">
                  <c:v>245430.27872920386</c:v>
                </c:pt>
                <c:pt idx="3">
                  <c:v>313090.76216588833</c:v>
                </c:pt>
                <c:pt idx="4">
                  <c:v>353426.38694434584</c:v>
                </c:pt>
                <c:pt idx="5">
                  <c:v>399293.39759862452</c:v>
                </c:pt>
                <c:pt idx="6">
                  <c:v>431110.58859852352</c:v>
                </c:pt>
                <c:pt idx="7">
                  <c:v>467959.30961776909</c:v>
                </c:pt>
                <c:pt idx="8">
                  <c:v>509657.09966998885</c:v>
                </c:pt>
                <c:pt idx="9">
                  <c:v>540495.86156772065</c:v>
                </c:pt>
                <c:pt idx="10">
                  <c:v>563354.36634347995</c:v>
                </c:pt>
                <c:pt idx="11">
                  <c:v>595144.17501200712</c:v>
                </c:pt>
                <c:pt idx="12">
                  <c:v>617883.66581050097</c:v>
                </c:pt>
                <c:pt idx="13">
                  <c:v>639551.54176184197</c:v>
                </c:pt>
                <c:pt idx="14">
                  <c:v>665285.25703141547</c:v>
                </c:pt>
                <c:pt idx="15">
                  <c:v>688899.41685643967</c:v>
                </c:pt>
                <c:pt idx="16">
                  <c:v>711656.87846548832</c:v>
                </c:pt>
                <c:pt idx="17">
                  <c:v>729599.3072269496</c:v>
                </c:pt>
                <c:pt idx="18">
                  <c:v>744159.80434430938</c:v>
                </c:pt>
                <c:pt idx="19">
                  <c:v>761301.34113935521</c:v>
                </c:pt>
                <c:pt idx="20">
                  <c:v>780646.94350853784</c:v>
                </c:pt>
                <c:pt idx="21">
                  <c:v>799430.79782211548</c:v>
                </c:pt>
                <c:pt idx="22">
                  <c:v>812794.46435089782</c:v>
                </c:pt>
                <c:pt idx="23">
                  <c:v>830235.0679818131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DCARegression!$E$10:$E$33</c:f>
              <c:numCache>
                <c:formatCode>_(* #,##0_);_(* \(#,##0\);_(* "-"??_);_(@_)</c:formatCode>
                <c:ptCount val="24"/>
                <c:pt idx="0">
                  <c:v>85029.332945070244</c:v>
                </c:pt>
                <c:pt idx="1">
                  <c:v>157921.36851933558</c:v>
                </c:pt>
                <c:pt idx="2">
                  <c:v>221479.52511665056</c:v>
                </c:pt>
                <c:pt idx="3">
                  <c:v>277658.24799107632</c:v>
                </c:pt>
                <c:pt idx="4">
                  <c:v>327870.74613001634</c:v>
                </c:pt>
                <c:pt idx="5">
                  <c:v>373169.70237097226</c:v>
                </c:pt>
                <c:pt idx="6">
                  <c:v>414358.85005228478</c:v>
                </c:pt>
                <c:pt idx="7">
                  <c:v>452064.77362819994</c:v>
                </c:pt>
                <c:pt idx="8">
                  <c:v>486784.74554628896</c:v>
                </c:pt>
                <c:pt idx="9">
                  <c:v>518919.55426778377</c:v>
                </c:pt>
                <c:pt idx="10">
                  <c:v>548796.61470715294</c:v>
                </c:pt>
                <c:pt idx="11">
                  <c:v>576686.60357860697</c:v>
                </c:pt>
                <c:pt idx="12">
                  <c:v>602815.67045994173</c:v>
                </c:pt>
                <c:pt idx="13">
                  <c:v>627374.55812045955</c:v>
                </c:pt>
                <c:pt idx="14">
                  <c:v>650525.5207663069</c:v>
                </c:pt>
                <c:pt idx="15">
                  <c:v>672407.64545465098</c:v>
                </c:pt>
                <c:pt idx="16">
                  <c:v>693140.99705382576</c:v>
                </c:pt>
                <c:pt idx="17">
                  <c:v>712829.88392201602</c:v>
                </c:pt>
                <c:pt idx="18">
                  <c:v>731565.45777070103</c:v>
                </c:pt>
                <c:pt idx="19">
                  <c:v>749427.80330281926</c:v>
                </c:pt>
                <c:pt idx="20">
                  <c:v>766487.63255393389</c:v>
                </c:pt>
                <c:pt idx="21">
                  <c:v>782807.66987577896</c:v>
                </c:pt>
                <c:pt idx="22">
                  <c:v>798443.79255446151</c:v>
                </c:pt>
                <c:pt idx="23">
                  <c:v>813445.97673000197</c:v>
                </c:pt>
              </c:numCache>
            </c:numRef>
          </c:yVal>
          <c:smooth val="0"/>
        </c:ser>
        <c:ser>
          <c:idx val="5"/>
          <c:order val="5"/>
          <c:spPr>
            <a:ln w="28575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Forecast'!$J$39:$J$74</c:f>
              <c:numCache>
                <c:formatCode>_(* #,##0_);_(* \(#,##0\);_(* "-"??_);_(@_)</c:formatCode>
                <c:ptCount val="36"/>
                <c:pt idx="0">
                  <c:v>827912.2927045679</c:v>
                </c:pt>
                <c:pt idx="1">
                  <c:v>841778.09807883378</c:v>
                </c:pt>
                <c:pt idx="2">
                  <c:v>855131.64634764276</c:v>
                </c:pt>
                <c:pt idx="3">
                  <c:v>868006.06643287709</c:v>
                </c:pt>
                <c:pt idx="4">
                  <c:v>880431.47733414324</c:v>
                </c:pt>
                <c:pt idx="5">
                  <c:v>892435.33612577664</c:v>
                </c:pt>
                <c:pt idx="6">
                  <c:v>904042.73755784566</c:v>
                </c:pt>
                <c:pt idx="7">
                  <c:v>915276.67306821956</c:v>
                </c:pt>
                <c:pt idx="8">
                  <c:v>926158.25558839832</c:v>
                </c:pt>
                <c:pt idx="9">
                  <c:v>936706.91538992838</c:v>
                </c:pt>
                <c:pt idx="10">
                  <c:v>946940.57130689535</c:v>
                </c:pt>
                <c:pt idx="11">
                  <c:v>956875.78093458177</c:v>
                </c:pt>
                <c:pt idx="12">
                  <c:v>966527.872807696</c:v>
                </c:pt>
                <c:pt idx="13">
                  <c:v>975911.06307492766</c:v>
                </c:pt>
                <c:pt idx="14">
                  <c:v>985038.55878771376</c:v>
                </c:pt>
                <c:pt idx="15">
                  <c:v>993922.64959263115</c:v>
                </c:pt>
                <c:pt idx="16">
                  <c:v>1002574.7893451243</c:v>
                </c:pt>
                <c:pt idx="17">
                  <c:v>1011005.6689365613</c:v>
                </c:pt>
                <c:pt idx="18">
                  <c:v>1019225.2814383261</c:v>
                </c:pt>
                <c:pt idx="19">
                  <c:v>1027242.9805089856</c:v>
                </c:pt>
                <c:pt idx="20">
                  <c:v>1035067.5328780365</c:v>
                </c:pt>
                <c:pt idx="21">
                  <c:v>1042707.1656079332</c:v>
                </c:pt>
                <c:pt idx="22">
                  <c:v>1050169.6087414555</c:v>
                </c:pt>
                <c:pt idx="23">
                  <c:v>1057462.1338610947</c:v>
                </c:pt>
                <c:pt idx="24">
                  <c:v>1064591.5890186522</c:v>
                </c:pt>
                <c:pt idx="25">
                  <c:v>1071564.430434712</c:v>
                </c:pt>
                <c:pt idx="26">
                  <c:v>1078386.7513174845</c:v>
                </c:pt>
                <c:pt idx="27">
                  <c:v>1085064.3081073936</c:v>
                </c:pt>
                <c:pt idx="28">
                  <c:v>1091602.544416606</c:v>
                </c:pt>
                <c:pt idx="29">
                  <c:v>1098006.6129005896</c:v>
                </c:pt>
                <c:pt idx="30">
                  <c:v>1104281.3952709436</c:v>
                </c:pt>
                <c:pt idx="31">
                  <c:v>1110431.5206345837</c:v>
                </c:pt>
                <c:pt idx="32">
                  <c:v>1116461.3823233116</c:v>
                </c:pt>
                <c:pt idx="33">
                  <c:v>1122375.1533594439</c:v>
                </c:pt>
                <c:pt idx="34">
                  <c:v>1128176.8006871061</c:v>
                </c:pt>
                <c:pt idx="35">
                  <c:v>1133870.0982847339</c:v>
                </c:pt>
              </c:numCache>
            </c:numRef>
          </c:yVal>
          <c:smooth val="0"/>
        </c:ser>
        <c:ser>
          <c:idx val="6"/>
          <c:order val="6"/>
          <c:tx>
            <c:v>Forecast from Actual Cum.</c:v>
          </c:tx>
          <c:spPr>
            <a:ln w="2857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'DCA Forecast'!$A$39:$A$74</c:f>
              <c:numCache>
                <c:formatCode>General</c:formatCode>
                <c:ptCount val="3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</c:numCache>
            </c:numRef>
          </c:xVal>
          <c:yVal>
            <c:numRef>
              <c:f>'DCA Forecast'!$K$39:$K$73</c:f>
              <c:numCache>
                <c:formatCode>_(* #,##0_);_(* \(#,##0\);_(* "-"??_);_(@_)</c:formatCode>
                <c:ptCount val="35"/>
                <c:pt idx="0">
                  <c:v>75616.415094630167</c:v>
                </c:pt>
                <c:pt idx="1">
                  <c:v>78059.981760376933</c:v>
                </c:pt>
                <c:pt idx="2">
                  <c:v>80491.361086534176</c:v>
                </c:pt>
                <c:pt idx="3">
                  <c:v>82910.613857711709</c:v>
                </c:pt>
                <c:pt idx="4">
                  <c:v>85317.800555354857</c:v>
                </c:pt>
                <c:pt idx="5">
                  <c:v>87712.981359256402</c:v>
                </c:pt>
                <c:pt idx="6">
                  <c:v>90096.216149061205</c:v>
                </c:pt>
                <c:pt idx="7">
                  <c:v>92467.564505763163</c:v>
                </c:pt>
                <c:pt idx="8">
                  <c:v>94827.08571319461</c:v>
                </c:pt>
                <c:pt idx="9">
                  <c:v>97174.838759508755</c:v>
                </c:pt>
                <c:pt idx="10">
                  <c:v>99510.882338653959</c:v>
                </c:pt>
                <c:pt idx="11">
                  <c:v>101835.27485184139</c:v>
                </c:pt>
                <c:pt idx="12">
                  <c:v>104148.07440900491</c:v>
                </c:pt>
                <c:pt idx="13">
                  <c:v>106449.33883025391</c:v>
                </c:pt>
                <c:pt idx="14">
                  <c:v>108739.1256473188</c:v>
                </c:pt>
                <c:pt idx="15">
                  <c:v>111017.49210498926</c:v>
                </c:pt>
                <c:pt idx="16">
                  <c:v>113284.49516254537</c:v>
                </c:pt>
                <c:pt idx="17">
                  <c:v>115540.19149518167</c:v>
                </c:pt>
                <c:pt idx="18">
                  <c:v>117784.63749542394</c:v>
                </c:pt>
                <c:pt idx="19">
                  <c:v>120017.88927453912</c:v>
                </c:pt>
                <c:pt idx="20">
                  <c:v>122240.00266393801</c:v>
                </c:pt>
                <c:pt idx="21">
                  <c:v>124451.03321657103</c:v>
                </c:pt>
                <c:pt idx="22">
                  <c:v>126651.03620831721</c:v>
                </c:pt>
                <c:pt idx="23">
                  <c:v>128840.06663936588</c:v>
                </c:pt>
                <c:pt idx="24">
                  <c:v>131018.17923559182</c:v>
                </c:pt>
                <c:pt idx="25">
                  <c:v>133185.42844992341</c:v>
                </c:pt>
                <c:pt idx="26">
                  <c:v>135341.8684637039</c:v>
                </c:pt>
                <c:pt idx="27">
                  <c:v>137487.55318804586</c:v>
                </c:pt>
                <c:pt idx="28">
                  <c:v>139622.53626517925</c:v>
                </c:pt>
                <c:pt idx="29">
                  <c:v>141746.87106979219</c:v>
                </c:pt>
                <c:pt idx="30">
                  <c:v>143860.61071036544</c:v>
                </c:pt>
                <c:pt idx="31">
                  <c:v>145963.80803050005</c:v>
                </c:pt>
                <c:pt idx="32">
                  <c:v>148056.51561023857</c:v>
                </c:pt>
                <c:pt idx="33">
                  <c:v>150138.78576737951</c:v>
                </c:pt>
                <c:pt idx="34">
                  <c:v>152210.67055878523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2944"/>
        <c:axId val="55756672"/>
      </c:scatterChart>
      <c:valAx>
        <c:axId val="55752576"/>
        <c:scaling>
          <c:orientation val="minMax"/>
          <c:max val="48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861031443917204"/>
              <c:y val="0.9049362545403946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4752"/>
        <c:crosses val="autoZero"/>
        <c:crossBetween val="midCat"/>
        <c:majorUnit val="6"/>
      </c:valAx>
      <c:valAx>
        <c:axId val="55754752"/>
        <c:scaling>
          <c:logBase val="10"/>
          <c:orientation val="minMax"/>
          <c:max val="100000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 pitchFamily="34" charset="0"/>
                    <a:ea typeface="Courier New"/>
                    <a:cs typeface="Arial" pitchFamily="34" charset="0"/>
                  </a:defRPr>
                </a:pPr>
                <a:r>
                  <a:rPr lang="en-US" sz="1050">
                    <a:latin typeface="Arial" pitchFamily="34" charset="0"/>
                    <a:cs typeface="Arial" pitchFamily="34" charset="0"/>
                  </a:rPr>
                  <a:t>Monthly Volume</a:t>
                </a:r>
              </a:p>
            </c:rich>
          </c:tx>
          <c:layout>
            <c:manualLayout>
              <c:xMode val="edge"/>
              <c:yMode val="edge"/>
              <c:x val="3.0463576158940402E-2"/>
              <c:y val="0.404021937842778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752576"/>
        <c:crosses val="autoZero"/>
        <c:crossBetween val="midCat"/>
      </c:valAx>
      <c:valAx>
        <c:axId val="5575667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050" b="1">
                    <a:latin typeface="Arial" pitchFamily="34" charset="0"/>
                    <a:cs typeface="Arial" pitchFamily="34" charset="0"/>
                  </a:defRPr>
                </a:pPr>
                <a:r>
                  <a:rPr lang="en-US" sz="1050" b="1">
                    <a:latin typeface="Arial" pitchFamily="34" charset="0"/>
                    <a:cs typeface="Arial" pitchFamily="34" charset="0"/>
                  </a:rPr>
                  <a:t>Cumulative Volume</a:t>
                </a:r>
              </a:p>
            </c:rich>
          </c:tx>
          <c:layout/>
          <c:overlay val="0"/>
        </c:title>
        <c:numFmt formatCode="_(* #,##0_);_(* \(#,##0\);_(* &quot;-&quot;??_);_(@_)" sourceLinked="1"/>
        <c:majorTickMark val="out"/>
        <c:minorTickMark val="none"/>
        <c:tickLblPos val="nextTo"/>
        <c:crossAx val="55762944"/>
        <c:crosses val="max"/>
        <c:crossBetween val="midCat"/>
      </c:valAx>
      <c:valAx>
        <c:axId val="557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55756672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5258290313048618"/>
          <c:y val="0.62340036563071299"/>
          <c:w val="0.3085115850584903"/>
          <c:h val="0.1956976013281703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1" i="0" u="none" strike="noStrike" baseline="0">
              <a:solidFill>
                <a:srgbClr val="000000"/>
              </a:solidFill>
              <a:latin typeface="Arial" pitchFamily="34" charset="0"/>
              <a:ea typeface="Courier New"/>
              <a:cs typeface="Arial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55516014234873"/>
          <c:y val="4.7120418848167547E-2"/>
          <c:w val="0.82740213523131656"/>
          <c:h val="0.7905759162303666"/>
        </c:manualLayout>
      </c:layout>
      <c:scatterChart>
        <c:scatterStyle val="lineMarker"/>
        <c:varyColors val="0"/>
        <c:ser>
          <c:idx val="0"/>
          <c:order val="0"/>
          <c:tx>
            <c:v>Well data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DCARegression!$A$10:$A$33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DCARegression!$B$10:$B$33</c:f>
              <c:numCache>
                <c:formatCode>_(* #,##0_);_(* \(#,##0\);_(* "-"??_);_(@_)</c:formatCode>
                <c:ptCount val="24"/>
                <c:pt idx="0">
                  <c:v>85286.864922695037</c:v>
                </c:pt>
                <c:pt idx="1">
                  <c:v>72207.92699406069</c:v>
                </c:pt>
                <c:pt idx="2">
                  <c:v>87935.486812448129</c:v>
                </c:pt>
                <c:pt idx="3">
                  <c:v>67660.483436684473</c:v>
                </c:pt>
                <c:pt idx="4">
                  <c:v>40335.624778457495</c:v>
                </c:pt>
                <c:pt idx="5">
                  <c:v>45867.010654278689</c:v>
                </c:pt>
                <c:pt idx="6">
                  <c:v>31817.190999898994</c:v>
                </c:pt>
                <c:pt idx="7">
                  <c:v>36848.721019245597</c:v>
                </c:pt>
                <c:pt idx="8">
                  <c:v>41697.790052219738</c:v>
                </c:pt>
                <c:pt idx="9">
                  <c:v>30838.761897731776</c:v>
                </c:pt>
                <c:pt idx="10">
                  <c:v>22858.504775759266</c:v>
                </c:pt>
                <c:pt idx="11">
                  <c:v>31789.808668527156</c:v>
                </c:pt>
                <c:pt idx="12">
                  <c:v>22739.490798493887</c:v>
                </c:pt>
                <c:pt idx="13">
                  <c:v>21667.875951341011</c:v>
                </c:pt>
                <c:pt idx="14">
                  <c:v>25733.715269573458</c:v>
                </c:pt>
                <c:pt idx="15">
                  <c:v>23614.159825024206</c:v>
                </c:pt>
                <c:pt idx="16">
                  <c:v>22757.461609048703</c:v>
                </c:pt>
                <c:pt idx="17">
                  <c:v>17942.428761461328</c:v>
                </c:pt>
                <c:pt idx="18">
                  <c:v>14560.497117359811</c:v>
                </c:pt>
                <c:pt idx="19">
                  <c:v>17141.536795045777</c:v>
                </c:pt>
                <c:pt idx="20">
                  <c:v>19345.602369182678</c:v>
                </c:pt>
                <c:pt idx="21">
                  <c:v>18783.854313577638</c:v>
                </c:pt>
                <c:pt idx="22">
                  <c:v>13363.666528782303</c:v>
                </c:pt>
                <c:pt idx="23">
                  <c:v>17440.603630915241</c:v>
                </c:pt>
              </c:numCache>
            </c:numRef>
          </c:yVal>
          <c:smooth val="0"/>
        </c:ser>
        <c:ser>
          <c:idx val="1"/>
          <c:order val="1"/>
          <c:tx>
            <c:v>Hyperbolic Forecast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Forecast'!$D$15:$D$494</c:f>
              <c:numCache>
                <c:formatCode>_(* #,##0_);_(* \(#,##0\);_(* "-"??_);_(@_)</c:formatCode>
                <c:ptCount val="480"/>
                <c:pt idx="0">
                  <c:v>85029.332945070244</c:v>
                </c:pt>
                <c:pt idx="1">
                  <c:v>72892.035574265334</c:v>
                </c:pt>
                <c:pt idx="2">
                  <c:v>63558.156597314985</c:v>
                </c:pt>
                <c:pt idx="3">
                  <c:v>56178.722874425759</c:v>
                </c:pt>
                <c:pt idx="4">
                  <c:v>50212.49813894002</c:v>
                </c:pt>
                <c:pt idx="5">
                  <c:v>45298.956240955915</c:v>
                </c:pt>
                <c:pt idx="6">
                  <c:v>41189.147681312519</c:v>
                </c:pt>
                <c:pt idx="7">
                  <c:v>37705.923575915163</c:v>
                </c:pt>
                <c:pt idx="8">
                  <c:v>34719.971918089024</c:v>
                </c:pt>
                <c:pt idx="9">
                  <c:v>32134.808721494803</c:v>
                </c:pt>
                <c:pt idx="10">
                  <c:v>29877.060439369176</c:v>
                </c:pt>
                <c:pt idx="11">
                  <c:v>27889.988871454028</c:v>
                </c:pt>
                <c:pt idx="12">
                  <c:v>26129.066881334758</c:v>
                </c:pt>
                <c:pt idx="13">
                  <c:v>24558.887660517823</c:v>
                </c:pt>
                <c:pt idx="14">
                  <c:v>23150.96264584735</c:v>
                </c:pt>
                <c:pt idx="15">
                  <c:v>21882.124688344076</c:v>
                </c:pt>
                <c:pt idx="16">
                  <c:v>20733.351599174784</c:v>
                </c:pt>
                <c:pt idx="17">
                  <c:v>19688.886868190253</c:v>
                </c:pt>
                <c:pt idx="18">
                  <c:v>18735.573848685017</c:v>
                </c:pt>
                <c:pt idx="19">
                  <c:v>17862.345532118226</c:v>
                </c:pt>
                <c:pt idx="20">
                  <c:v>17059.829251114628</c:v>
                </c:pt>
                <c:pt idx="21">
                  <c:v>16320.03732184507</c:v>
                </c:pt>
                <c:pt idx="22">
                  <c:v>15636.122678682557</c:v>
                </c:pt>
                <c:pt idx="23">
                  <c:v>15002.18417554046</c:v>
                </c:pt>
                <c:pt idx="24">
                  <c:v>14413.110211550375</c:v>
                </c:pt>
                <c:pt idx="25">
                  <c:v>13864.452196528553</c:v>
                </c:pt>
                <c:pt idx="26">
                  <c:v>13352.321446011891</c:v>
                </c:pt>
                <c:pt idx="27">
                  <c:v>12873.304617683287</c:v>
                </c:pt>
                <c:pt idx="28">
                  <c:v>12424.393929159502</c:v>
                </c:pt>
                <c:pt idx="29">
                  <c:v>12002.92924124666</c:v>
                </c:pt>
                <c:pt idx="30">
                  <c:v>11606.549728054786</c:v>
                </c:pt>
                <c:pt idx="31">
                  <c:v>11233.1533404605</c:v>
                </c:pt>
                <c:pt idx="32">
                  <c:v>10880.862641684711</c:v>
                </c:pt>
                <c:pt idx="33">
                  <c:v>10547.995881437324</c:v>
                </c:pt>
                <c:pt idx="34">
                  <c:v>10233.042399081751</c:v>
                </c:pt>
                <c:pt idx="35">
                  <c:v>9934.6416217917576</c:v>
                </c:pt>
                <c:pt idx="36">
                  <c:v>9651.5650620555971</c:v>
                </c:pt>
                <c:pt idx="37">
                  <c:v>9382.7008287190692</c:v>
                </c:pt>
                <c:pt idx="38">
                  <c:v>9127.0402533011511</c:v>
                </c:pt>
                <c:pt idx="39">
                  <c:v>8883.666303651873</c:v>
                </c:pt>
                <c:pt idx="40">
                  <c:v>8651.7435136140557</c:v>
                </c:pt>
                <c:pt idx="41">
                  <c:v>8430.5092033009278</c:v>
                </c:pt>
                <c:pt idx="42">
                  <c:v>8219.2658019526862</c:v>
                </c:pt>
                <c:pt idx="43">
                  <c:v>8017.3741159080528</c:v>
                </c:pt>
                <c:pt idx="44">
                  <c:v>7824.2474093083292</c:v>
                </c:pt>
                <c:pt idx="45">
                  <c:v>7639.3461858786177</c:v>
                </c:pt>
                <c:pt idx="46">
                  <c:v>7462.1735772360116</c:v>
                </c:pt>
                <c:pt idx="47">
                  <c:v>7292.2712574370671</c:v>
                </c:pt>
                <c:pt idx="48">
                  <c:v>7129.2158153555356</c:v>
                </c:pt>
                <c:pt idx="49">
                  <c:v>6972.6155264079571</c:v>
                </c:pt>
                <c:pt idx="50">
                  <c:v>6822.1074735210277</c:v>
                </c:pt>
                <c:pt idx="51">
                  <c:v>6677.3549742486794</c:v>
                </c:pt>
                <c:pt idx="52">
                  <c:v>6538.045276902616</c:v>
                </c:pt>
                <c:pt idx="53">
                  <c:v>6403.8874936073553</c:v>
                </c:pt>
                <c:pt idx="54">
                  <c:v>6274.6107424697839</c:v>
                </c:pt>
                <c:pt idx="55">
                  <c:v>6149.9624747114722</c:v>
                </c:pt>
                <c:pt idx="56">
                  <c:v>6029.7069657291286</c:v>
                </c:pt>
                <c:pt idx="57">
                  <c:v>5913.6239517547656</c:v>
                </c:pt>
                <c:pt idx="58">
                  <c:v>5801.5073960330337</c:v>
                </c:pt>
                <c:pt idx="59">
                  <c:v>5693.164370493032</c:v>
                </c:pt>
                <c:pt idx="60">
                  <c:v>5588.4140405263752</c:v>
                </c:pt>
                <c:pt idx="61">
                  <c:v>5487.0867420206778</c:v>
                </c:pt>
                <c:pt idx="62">
                  <c:v>5389.023141057929</c:v>
                </c:pt>
                <c:pt idx="63">
                  <c:v>5294.0734678138979</c:v>
                </c:pt>
                <c:pt idx="64">
                  <c:v>5202.0968171462882</c:v>
                </c:pt>
                <c:pt idx="65">
                  <c:v>5112.9605092636775</c:v>
                </c:pt>
                <c:pt idx="66">
                  <c:v>5026.5395045285113</c:v>
                </c:pt>
                <c:pt idx="67">
                  <c:v>4942.7158671773504</c:v>
                </c:pt>
                <c:pt idx="68">
                  <c:v>4861.3782732675318</c:v>
                </c:pt>
                <c:pt idx="69">
                  <c:v>4782.4215586681385</c:v>
                </c:pt>
                <c:pt idx="70">
                  <c:v>4705.7463033788372</c:v>
                </c:pt>
                <c:pt idx="71">
                  <c:v>4631.2584488096181</c:v>
                </c:pt>
                <c:pt idx="72">
                  <c:v>4558.8689450528473</c:v>
                </c:pt>
                <c:pt idx="73">
                  <c:v>4488.4934254358523</c:v>
                </c:pt>
                <c:pt idx="74">
                  <c:v>4420.0519059412181</c:v>
                </c:pt>
                <c:pt idx="75">
                  <c:v>4353.4685073297005</c:v>
                </c:pt>
                <c:pt idx="76">
                  <c:v>4288.6711979701649</c:v>
                </c:pt>
                <c:pt idx="77">
                  <c:v>4225.5915556491818</c:v>
                </c:pt>
                <c:pt idx="78">
                  <c:v>4164.1645467106719</c:v>
                </c:pt>
                <c:pt idx="79">
                  <c:v>4104.3283211151138</c:v>
                </c:pt>
                <c:pt idx="80">
                  <c:v>4046.0240220865235</c:v>
                </c:pt>
                <c:pt idx="81">
                  <c:v>3989.195609144168</c:v>
                </c:pt>
                <c:pt idx="82">
                  <c:v>3933.7896934745368</c:v>
                </c:pt>
                <c:pt idx="83">
                  <c:v>3879.7553846139926</c:v>
                </c:pt>
                <c:pt idx="84">
                  <c:v>3827.044147585053</c:v>
                </c:pt>
                <c:pt idx="85">
                  <c:v>3775.6096696474124</c:v>
                </c:pt>
                <c:pt idx="86">
                  <c:v>3725.4077359288931</c:v>
                </c:pt>
                <c:pt idx="87">
                  <c:v>3676.396113258088</c:v>
                </c:pt>
                <c:pt idx="88">
                  <c:v>3628.5344415735453</c:v>
                </c:pt>
                <c:pt idx="89">
                  <c:v>3581.7841323462781</c:v>
                </c:pt>
                <c:pt idx="90">
                  <c:v>3536.1082734926604</c:v>
                </c:pt>
                <c:pt idx="91">
                  <c:v>3491.4715402992442</c:v>
                </c:pt>
                <c:pt idx="92">
                  <c:v>3447.8401119359769</c:v>
                </c:pt>
                <c:pt idx="93">
                  <c:v>3405.1815931303427</c:v>
                </c:pt>
                <c:pt idx="94">
                  <c:v>3363.4649406673852</c:v>
                </c:pt>
                <c:pt idx="95">
                  <c:v>3322.6603943419177</c:v>
                </c:pt>
                <c:pt idx="96">
                  <c:v>3282.7394120821264</c:v>
                </c:pt>
                <c:pt idx="97">
                  <c:v>3243.674608932808</c:v>
                </c:pt>
                <c:pt idx="98">
                  <c:v>3205.439699645387</c:v>
                </c:pt>
                <c:pt idx="99">
                  <c:v>3168.0094446293078</c:v>
                </c:pt>
                <c:pt idx="100">
                  <c:v>3131.3595990359318</c:v>
                </c:pt>
                <c:pt idx="101">
                  <c:v>3095.4668647658546</c:v>
                </c:pt>
                <c:pt idx="102">
                  <c:v>3060.3088452082593</c:v>
                </c:pt>
                <c:pt idx="103">
                  <c:v>3025.8640025355853</c:v>
                </c:pt>
                <c:pt idx="104">
                  <c:v>2992.1116173819173</c:v>
                </c:pt>
                <c:pt idx="105">
                  <c:v>2959.0317507572472</c:v>
                </c:pt>
                <c:pt idx="106">
                  <c:v>2926.6052080525551</c:v>
                </c:pt>
                <c:pt idx="107">
                  <c:v>2894.8135050071869</c:v>
                </c:pt>
                <c:pt idx="108">
                  <c:v>2863.6388355058152</c:v>
                </c:pt>
                <c:pt idx="109">
                  <c:v>2833.0640411071945</c:v>
                </c:pt>
                <c:pt idx="110">
                  <c:v>2803.0725821848027</c:v>
                </c:pt>
                <c:pt idx="111">
                  <c:v>2773.6485105829779</c:v>
                </c:pt>
                <c:pt idx="112">
                  <c:v>2744.7764437063597</c:v>
                </c:pt>
                <c:pt idx="113">
                  <c:v>2716.4415399436839</c:v>
                </c:pt>
                <c:pt idx="114">
                  <c:v>2688.6294753558468</c:v>
                </c:pt>
                <c:pt idx="115">
                  <c:v>2661.3264215474483</c:v>
                </c:pt>
                <c:pt idx="116">
                  <c:v>2634.5190246612765</c:v>
                </c:pt>
                <c:pt idx="117">
                  <c:v>2608.1943854149431</c:v>
                </c:pt>
                <c:pt idx="118">
                  <c:v>2582.3400401396211</c:v>
                </c:pt>
                <c:pt idx="119">
                  <c:v>2556.9439427442849</c:v>
                </c:pt>
                <c:pt idx="120">
                  <c:v>2531.9944475700613</c:v>
                </c:pt>
                <c:pt idx="121">
                  <c:v>2507.4802930692676</c:v>
                </c:pt>
                <c:pt idx="122">
                  <c:v>2483.390586274676</c:v>
                </c:pt>
                <c:pt idx="123">
                  <c:v>2459.7147880089469</c:v>
                </c:pt>
                <c:pt idx="124">
                  <c:v>2436.4426987958141</c:v>
                </c:pt>
                <c:pt idx="125">
                  <c:v>2413.5644454341382</c:v>
                </c:pt>
                <c:pt idx="126">
                  <c:v>2391.0704682003707</c:v>
                </c:pt>
                <c:pt idx="127">
                  <c:v>2368.951508639846</c:v>
                </c:pt>
                <c:pt idx="128">
                  <c:v>2347.1985979266465</c:v>
                </c:pt>
                <c:pt idx="129">
                  <c:v>2325.8030457496643</c:v>
                </c:pt>
                <c:pt idx="130">
                  <c:v>2304.7564297032077</c:v>
                </c:pt>
                <c:pt idx="131">
                  <c:v>2284.0505851602647</c:v>
                </c:pt>
                <c:pt idx="132">
                  <c:v>2263.6775955904741</c:v>
                </c:pt>
                <c:pt idx="133">
                  <c:v>2243.629783316981</c:v>
                </c:pt>
                <c:pt idx="134">
                  <c:v>2223.8997006686404</c:v>
                </c:pt>
                <c:pt idx="135">
                  <c:v>2204.4801215350162</c:v>
                </c:pt>
                <c:pt idx="136">
                  <c:v>2185.3640332715586</c:v>
                </c:pt>
                <c:pt idx="137">
                  <c:v>2166.5446289693937</c:v>
                </c:pt>
                <c:pt idx="138">
                  <c:v>2148.0153000443242</c:v>
                </c:pt>
                <c:pt idx="139">
                  <c:v>2129.7696291480679</c:v>
                </c:pt>
                <c:pt idx="140">
                  <c:v>2111.8013833793812</c:v>
                </c:pt>
                <c:pt idx="141">
                  <c:v>2094.1045077738818</c:v>
                </c:pt>
                <c:pt idx="142">
                  <c:v>2076.6731190744322</c:v>
                </c:pt>
                <c:pt idx="143">
                  <c:v>2059.5014997525141</c:v>
                </c:pt>
                <c:pt idx="144">
                  <c:v>2042.5840922798961</c:v>
                </c:pt>
                <c:pt idx="145">
                  <c:v>2025.9154936308041</c:v>
                </c:pt>
                <c:pt idx="146">
                  <c:v>2009.4904500129633</c:v>
                </c:pt>
                <c:pt idx="147">
                  <c:v>1993.303851803299</c:v>
                </c:pt>
                <c:pt idx="148">
                  <c:v>1977.350728696445</c:v>
                </c:pt>
                <c:pt idx="149">
                  <c:v>1961.6262450399809</c:v>
                </c:pt>
                <c:pt idx="150">
                  <c:v>1946.1256953526754</c:v>
                </c:pt>
                <c:pt idx="151">
                  <c:v>1930.8445000280626</c:v>
                </c:pt>
                <c:pt idx="152">
                  <c:v>1915.7782011951786</c:v>
                </c:pt>
                <c:pt idx="153">
                  <c:v>1900.9224587494973</c:v>
                </c:pt>
                <c:pt idx="154">
                  <c:v>1886.273046529619</c:v>
                </c:pt>
                <c:pt idx="155">
                  <c:v>1871.8258486473933</c:v>
                </c:pt>
                <c:pt idx="156">
                  <c:v>1857.576855950756</c:v>
                </c:pt>
                <c:pt idx="157">
                  <c:v>1843.5221626292914</c:v>
                </c:pt>
                <c:pt idx="158">
                  <c:v>1829.6579629380722</c:v>
                </c:pt>
                <c:pt idx="159">
                  <c:v>1815.9805480544455</c:v>
                </c:pt>
                <c:pt idx="160">
                  <c:v>1802.4863030414563</c:v>
                </c:pt>
                <c:pt idx="161">
                  <c:v>1789.171703933971</c:v>
                </c:pt>
                <c:pt idx="162">
                  <c:v>1776.0333149211947</c:v>
                </c:pt>
                <c:pt idx="163">
                  <c:v>1763.0677856453694</c:v>
                </c:pt>
                <c:pt idx="164">
                  <c:v>1750.2718485819642</c:v>
                </c:pt>
                <c:pt idx="165">
                  <c:v>1737.6423165348824</c:v>
                </c:pt>
                <c:pt idx="166">
                  <c:v>1725.1760802005883</c:v>
                </c:pt>
                <c:pt idx="167">
                  <c:v>1712.8701058367733</c:v>
                </c:pt>
                <c:pt idx="168">
                  <c:v>1700.7214330015704</c:v>
                </c:pt>
                <c:pt idx="169">
                  <c:v>1688.7271723821759</c:v>
                </c:pt>
                <c:pt idx="170">
                  <c:v>1676.8845036928542</c:v>
                </c:pt>
                <c:pt idx="171">
                  <c:v>1665.1906736483797</c:v>
                </c:pt>
                <c:pt idx="172">
                  <c:v>1653.642994010821</c:v>
                </c:pt>
                <c:pt idx="173">
                  <c:v>1642.2388396984898</c:v>
                </c:pt>
                <c:pt idx="174">
                  <c:v>1630.97564696474</c:v>
                </c:pt>
                <c:pt idx="175">
                  <c:v>1619.8509116377681</c:v>
                </c:pt>
                <c:pt idx="176">
                  <c:v>1608.8621874160599</c:v>
                </c:pt>
                <c:pt idx="177">
                  <c:v>1598.0070842301939</c:v>
                </c:pt>
                <c:pt idx="178">
                  <c:v>1587.2832666498143</c:v>
                </c:pt>
                <c:pt idx="179">
                  <c:v>1576.688452350907</c:v>
                </c:pt>
                <c:pt idx="180">
                  <c:v>1566.2204106317367</c:v>
                </c:pt>
                <c:pt idx="181">
                  <c:v>1555.8769609776791</c:v>
                </c:pt>
                <c:pt idx="182">
                  <c:v>1545.6559716721531</c:v>
                </c:pt>
                <c:pt idx="183">
                  <c:v>1535.5553584576119</c:v>
                </c:pt>
                <c:pt idx="184">
                  <c:v>1525.5730832340196</c:v>
                </c:pt>
                <c:pt idx="185">
                  <c:v>1515.70715280273</c:v>
                </c:pt>
                <c:pt idx="186">
                  <c:v>1505.9556176543701</c:v>
                </c:pt>
                <c:pt idx="187">
                  <c:v>1496.3165707846638</c:v>
                </c:pt>
                <c:pt idx="188">
                  <c:v>1486.7881465628743</c:v>
                </c:pt>
                <c:pt idx="189">
                  <c:v>1477.3685196237639</c:v>
                </c:pt>
                <c:pt idx="190">
                  <c:v>1468.0559038005304</c:v>
                </c:pt>
                <c:pt idx="191">
                  <c:v>1458.8485510905739</c:v>
                </c:pt>
                <c:pt idx="192">
                  <c:v>1449.7447506512981</c:v>
                </c:pt>
                <c:pt idx="193">
                  <c:v>1440.7428278336301</c:v>
                </c:pt>
                <c:pt idx="194">
                  <c:v>1431.8411432325374</c:v>
                </c:pt>
                <c:pt idx="195">
                  <c:v>1423.038091784576</c:v>
                </c:pt>
                <c:pt idx="196">
                  <c:v>1414.3321018759161</c:v>
                </c:pt>
                <c:pt idx="197">
                  <c:v>1405.7216344904155</c:v>
                </c:pt>
                <c:pt idx="198">
                  <c:v>1397.2051823732909</c:v>
                </c:pt>
                <c:pt idx="199">
                  <c:v>1388.7812692322768</c:v>
                </c:pt>
                <c:pt idx="200">
                  <c:v>1380.4484489471652</c:v>
                </c:pt>
                <c:pt idx="201">
                  <c:v>1372.2053048186935</c:v>
                </c:pt>
                <c:pt idx="202">
                  <c:v>1364.0504488293082</c:v>
                </c:pt>
                <c:pt idx="203">
                  <c:v>1355.9825209276751</c:v>
                </c:pt>
                <c:pt idx="204">
                  <c:v>1348.0001883399673</c:v>
                </c:pt>
                <c:pt idx="205">
                  <c:v>1340.102144894423</c:v>
                </c:pt>
                <c:pt idx="206">
                  <c:v>1332.2871103680227</c:v>
                </c:pt>
                <c:pt idx="207">
                  <c:v>1324.5538298527244</c:v>
                </c:pt>
                <c:pt idx="208">
                  <c:v>1316.9010731428862</c:v>
                </c:pt>
                <c:pt idx="209">
                  <c:v>1309.3276341333985</c:v>
                </c:pt>
                <c:pt idx="210">
                  <c:v>1301.832330239471</c:v>
                </c:pt>
                <c:pt idx="211">
                  <c:v>1294.4140018364415</c:v>
                </c:pt>
                <c:pt idx="212">
                  <c:v>1287.0715117051732</c:v>
                </c:pt>
                <c:pt idx="213">
                  <c:v>1279.8037445063237</c:v>
                </c:pt>
                <c:pt idx="214">
                  <c:v>1272.6096062581055</c:v>
                </c:pt>
                <c:pt idx="215">
                  <c:v>1265.4880238333717</c:v>
                </c:pt>
                <c:pt idx="216">
                  <c:v>1258.4379444743972</c:v>
                </c:pt>
                <c:pt idx="217">
                  <c:v>1251.4583353132475</c:v>
                </c:pt>
                <c:pt idx="218">
                  <c:v>1244.5481829098426</c:v>
                </c:pt>
                <c:pt idx="219">
                  <c:v>1237.7064928067848</c:v>
                </c:pt>
                <c:pt idx="220">
                  <c:v>1230.9322890869807</c:v>
                </c:pt>
                <c:pt idx="221">
                  <c:v>1224.2246139491908</c:v>
                </c:pt>
                <c:pt idx="222">
                  <c:v>1217.5825272987131</c:v>
                </c:pt>
                <c:pt idx="223">
                  <c:v>1211.005106339464</c:v>
                </c:pt>
                <c:pt idx="224">
                  <c:v>1204.4914451844525</c:v>
                </c:pt>
                <c:pt idx="225">
                  <c:v>1198.040654475335</c:v>
                </c:pt>
                <c:pt idx="226">
                  <c:v>1191.6518610108178</c:v>
                </c:pt>
                <c:pt idx="227">
                  <c:v>1185.3242073843721</c:v>
                </c:pt>
                <c:pt idx="228">
                  <c:v>1179.0568516361527</c:v>
                </c:pt>
                <c:pt idx="229">
                  <c:v>1172.8489669058472</c:v>
                </c:pt>
                <c:pt idx="230">
                  <c:v>1166.6997411025222</c:v>
                </c:pt>
                <c:pt idx="231">
                  <c:v>1160.608376582386</c:v>
                </c:pt>
                <c:pt idx="232">
                  <c:v>1154.5740898251534</c:v>
                </c:pt>
                <c:pt idx="233">
                  <c:v>1148.5961111339275</c:v>
                </c:pt>
                <c:pt idx="234">
                  <c:v>1142.6736843325198</c:v>
                </c:pt>
                <c:pt idx="235">
                  <c:v>1136.8060664702207</c:v>
                </c:pt>
                <c:pt idx="236">
                  <c:v>1130.9925275435671</c:v>
                </c:pt>
                <c:pt idx="237">
                  <c:v>1125.2323502106592</c:v>
                </c:pt>
                <c:pt idx="238">
                  <c:v>1119.524829528993</c:v>
                </c:pt>
                <c:pt idx="239">
                  <c:v>1113.8692726858426</c:v>
                </c:pt>
                <c:pt idx="240">
                  <c:v>1108.2649987435434</c:v>
                </c:pt>
                <c:pt idx="241">
                  <c:v>1102.7113383919932</c:v>
                </c:pt>
                <c:pt idx="242">
                  <c:v>1097.2076336969621</c:v>
                </c:pt>
                <c:pt idx="243">
                  <c:v>1091.7532378700562</c:v>
                </c:pt>
                <c:pt idx="244">
                  <c:v>1086.347515030764</c:v>
                </c:pt>
                <c:pt idx="245">
                  <c:v>1080.9898399843369</c:v>
                </c:pt>
                <c:pt idx="246">
                  <c:v>1075.6795979968738</c:v>
                </c:pt>
                <c:pt idx="247">
                  <c:v>1070.4161845827475</c:v>
                </c:pt>
                <c:pt idx="248">
                  <c:v>1065.1990052924957</c:v>
                </c:pt>
                <c:pt idx="249">
                  <c:v>1060.0274755100254</c:v>
                </c:pt>
                <c:pt idx="250">
                  <c:v>1054.9010202493519</c:v>
                </c:pt>
                <c:pt idx="251">
                  <c:v>1049.8190739627462</c:v>
                </c:pt>
                <c:pt idx="252">
                  <c:v>1044.7810803465545</c:v>
                </c:pt>
                <c:pt idx="253">
                  <c:v>1039.7864921581931</c:v>
                </c:pt>
                <c:pt idx="254">
                  <c:v>1034.8347710331436</c:v>
                </c:pt>
                <c:pt idx="255">
                  <c:v>1029.925387307303</c:v>
                </c:pt>
                <c:pt idx="256">
                  <c:v>1025.0578198465519</c:v>
                </c:pt>
                <c:pt idx="257">
                  <c:v>1020.2315558711998</c:v>
                </c:pt>
                <c:pt idx="258">
                  <c:v>1015.446090801619</c:v>
                </c:pt>
                <c:pt idx="259">
                  <c:v>1010.7009280845523</c:v>
                </c:pt>
                <c:pt idx="260">
                  <c:v>1005.9955790475942</c:v>
                </c:pt>
                <c:pt idx="261">
                  <c:v>1001.3295627357438</c:v>
                </c:pt>
                <c:pt idx="262">
                  <c:v>996.70240576798096</c:v>
                </c:pt>
                <c:pt idx="263">
                  <c:v>992.11364218662493</c:v>
                </c:pt>
                <c:pt idx="264">
                  <c:v>987.56281331577338</c:v>
                </c:pt>
                <c:pt idx="265">
                  <c:v>983.04946762137115</c:v>
                </c:pt>
                <c:pt idx="266">
                  <c:v>978.57316057290882</c:v>
                </c:pt>
                <c:pt idx="267">
                  <c:v>974.13345451047644</c:v>
                </c:pt>
                <c:pt idx="268">
                  <c:v>969.72991851484403</c:v>
                </c:pt>
                <c:pt idx="269">
                  <c:v>965.36212827824056</c:v>
                </c:pt>
                <c:pt idx="270">
                  <c:v>961.02966598165222</c:v>
                </c:pt>
                <c:pt idx="271">
                  <c:v>956.73212016723119</c:v>
                </c:pt>
                <c:pt idx="272">
                  <c:v>952.46908562956378</c:v>
                </c:pt>
                <c:pt idx="273">
                  <c:v>948.2401632850524</c:v>
                </c:pt>
                <c:pt idx="274">
                  <c:v>944.04496007063426</c:v>
                </c:pt>
                <c:pt idx="275">
                  <c:v>939.8830888227094</c:v>
                </c:pt>
                <c:pt idx="276">
                  <c:v>935.75416817469522</c:v>
                </c:pt>
                <c:pt idx="277">
                  <c:v>931.65782244643196</c:v>
                </c:pt>
                <c:pt idx="278">
                  <c:v>927.5936815389432</c:v>
                </c:pt>
                <c:pt idx="279">
                  <c:v>923.5613808373455</c:v>
                </c:pt>
                <c:pt idx="280">
                  <c:v>919.56056110491045</c:v>
                </c:pt>
                <c:pt idx="281">
                  <c:v>915.59086839016527</c:v>
                </c:pt>
                <c:pt idx="282">
                  <c:v>911.6519539274741</c:v>
                </c:pt>
                <c:pt idx="283">
                  <c:v>907.74347404576838</c:v>
                </c:pt>
                <c:pt idx="284">
                  <c:v>903.86509007588029</c:v>
                </c:pt>
                <c:pt idx="285">
                  <c:v>900.0164682616014</c:v>
                </c:pt>
                <c:pt idx="286">
                  <c:v>896.19727967190556</c:v>
                </c:pt>
                <c:pt idx="287">
                  <c:v>892.40720011480153</c:v>
                </c:pt>
                <c:pt idx="288">
                  <c:v>888.64591005141847</c:v>
                </c:pt>
                <c:pt idx="289">
                  <c:v>884.91309451777488</c:v>
                </c:pt>
                <c:pt idx="290">
                  <c:v>881.2084430414252</c:v>
                </c:pt>
                <c:pt idx="291">
                  <c:v>877.53164956183173</c:v>
                </c:pt>
                <c:pt idx="292">
                  <c:v>873.88241235585883</c:v>
                </c:pt>
                <c:pt idx="293">
                  <c:v>870.2604339600075</c:v>
                </c:pt>
                <c:pt idx="294">
                  <c:v>866.66542109660804</c:v>
                </c:pt>
                <c:pt idx="295">
                  <c:v>863.09708460257389</c:v>
                </c:pt>
                <c:pt idx="296">
                  <c:v>859.55513935675845</c:v>
                </c:pt>
                <c:pt idx="297">
                  <c:v>856.03930421127006</c:v>
                </c:pt>
                <c:pt idx="298">
                  <c:v>852.54930192185566</c:v>
                </c:pt>
                <c:pt idx="299">
                  <c:v>849.08485908620059</c:v>
                </c:pt>
                <c:pt idx="300">
                  <c:v>845.64570606895722</c:v>
                </c:pt>
                <c:pt idx="301">
                  <c:v>842.23157694749534</c:v>
                </c:pt>
                <c:pt idx="302">
                  <c:v>838.84220944344997</c:v>
                </c:pt>
                <c:pt idx="303">
                  <c:v>835.47734486218542</c:v>
                </c:pt>
                <c:pt idx="304">
                  <c:v>832.13672803505324</c:v>
                </c:pt>
                <c:pt idx="305">
                  <c:v>828.82010725326836</c:v>
                </c:pt>
                <c:pt idx="306">
                  <c:v>825.52723422204144</c:v>
                </c:pt>
                <c:pt idx="307">
                  <c:v>822.25786398909986</c:v>
                </c:pt>
                <c:pt idx="308">
                  <c:v>819.01175490231253</c:v>
                </c:pt>
                <c:pt idx="309">
                  <c:v>815.78866854566149</c:v>
                </c:pt>
                <c:pt idx="310">
                  <c:v>812.58836969034746</c:v>
                </c:pt>
                <c:pt idx="311">
                  <c:v>809.41062624333426</c:v>
                </c:pt>
                <c:pt idx="312">
                  <c:v>806.25520919053815</c:v>
                </c:pt>
                <c:pt idx="313">
                  <c:v>803.12189255305566</c:v>
                </c:pt>
                <c:pt idx="314">
                  <c:v>800.01045333268121</c:v>
                </c:pt>
                <c:pt idx="315">
                  <c:v>796.92067146487534</c:v>
                </c:pt>
                <c:pt idx="316">
                  <c:v>793.85232977382839</c:v>
                </c:pt>
                <c:pt idx="317">
                  <c:v>790.8052139217034</c:v>
                </c:pt>
                <c:pt idx="318">
                  <c:v>787.77911236486398</c:v>
                </c:pt>
                <c:pt idx="319">
                  <c:v>784.77381630986929</c:v>
                </c:pt>
                <c:pt idx="320">
                  <c:v>781.78911966830492</c:v>
                </c:pt>
                <c:pt idx="321">
                  <c:v>778.82481901277788</c:v>
                </c:pt>
                <c:pt idx="322">
                  <c:v>775.88071353756823</c:v>
                </c:pt>
                <c:pt idx="323">
                  <c:v>772.95660501276143</c:v>
                </c:pt>
                <c:pt idx="324">
                  <c:v>770.05229774862528</c:v>
                </c:pt>
                <c:pt idx="325">
                  <c:v>767.16759854927659</c:v>
                </c:pt>
                <c:pt idx="326">
                  <c:v>764.3023166814819</c:v>
                </c:pt>
                <c:pt idx="327">
                  <c:v>761.45626382739283</c:v>
                </c:pt>
                <c:pt idx="328">
                  <c:v>758.62925405288115</c:v>
                </c:pt>
                <c:pt idx="329">
                  <c:v>755.82110376888886</c:v>
                </c:pt>
                <c:pt idx="330">
                  <c:v>753.0316316941753</c:v>
                </c:pt>
                <c:pt idx="331">
                  <c:v>750.26065881852992</c:v>
                </c:pt>
                <c:pt idx="332">
                  <c:v>747.50800837320276</c:v>
                </c:pt>
                <c:pt idx="333">
                  <c:v>744.77350578666665</c:v>
                </c:pt>
                <c:pt idx="334">
                  <c:v>742.0569786617998</c:v>
                </c:pt>
                <c:pt idx="335">
                  <c:v>739.35825673490763</c:v>
                </c:pt>
                <c:pt idx="336">
                  <c:v>736.67717184545472</c:v>
                </c:pt>
                <c:pt idx="337">
                  <c:v>734.01355790509842</c:v>
                </c:pt>
                <c:pt idx="338">
                  <c:v>731.36725086579099</c:v>
                </c:pt>
                <c:pt idx="339">
                  <c:v>728.73808868718334</c:v>
                </c:pt>
                <c:pt idx="340">
                  <c:v>726.12591130798683</c:v>
                </c:pt>
                <c:pt idx="341">
                  <c:v>723.53056061733514</c:v>
                </c:pt>
                <c:pt idx="342">
                  <c:v>720.95188042265363</c:v>
                </c:pt>
                <c:pt idx="343">
                  <c:v>718.3897164221853</c:v>
                </c:pt>
                <c:pt idx="344">
                  <c:v>715.84391617798246</c:v>
                </c:pt>
                <c:pt idx="345">
                  <c:v>713.3143290868029</c:v>
                </c:pt>
                <c:pt idx="346">
                  <c:v>710.80080635333434</c:v>
                </c:pt>
                <c:pt idx="347">
                  <c:v>708.30320096295327</c:v>
                </c:pt>
                <c:pt idx="348">
                  <c:v>705.82136765681207</c:v>
                </c:pt>
                <c:pt idx="349">
                  <c:v>703.35516290436499</c:v>
                </c:pt>
                <c:pt idx="350">
                  <c:v>700.90444487938657</c:v>
                </c:pt>
                <c:pt idx="351">
                  <c:v>698.46907343319617</c:v>
                </c:pt>
                <c:pt idx="352">
                  <c:v>696.04891007347032</c:v>
                </c:pt>
                <c:pt idx="353">
                  <c:v>693.64381793653592</c:v>
                </c:pt>
                <c:pt idx="354">
                  <c:v>691.25366176618263</c:v>
                </c:pt>
                <c:pt idx="355">
                  <c:v>688.87830788851716</c:v>
                </c:pt>
                <c:pt idx="356">
                  <c:v>686.51762419147417</c:v>
                </c:pt>
                <c:pt idx="357">
                  <c:v>684.17148009990342</c:v>
                </c:pt>
                <c:pt idx="358">
                  <c:v>681.83974655601196</c:v>
                </c:pt>
                <c:pt idx="359">
                  <c:v>679.52229599608108</c:v>
                </c:pt>
                <c:pt idx="360">
                  <c:v>677.21900232695043</c:v>
                </c:pt>
                <c:pt idx="361">
                  <c:v>674.92974091228098</c:v>
                </c:pt>
                <c:pt idx="362">
                  <c:v>672.65438854135573</c:v>
                </c:pt>
                <c:pt idx="363">
                  <c:v>670.39282342069782</c:v>
                </c:pt>
                <c:pt idx="364">
                  <c:v>668.14492514310405</c:v>
                </c:pt>
                <c:pt idx="365">
                  <c:v>665.91057467623614</c:v>
                </c:pt>
                <c:pt idx="366">
                  <c:v>663.68965433887206</c:v>
                </c:pt>
                <c:pt idx="367">
                  <c:v>661.48204778367653</c:v>
                </c:pt>
                <c:pt idx="368">
                  <c:v>659.28763997741044</c:v>
                </c:pt>
                <c:pt idx="369">
                  <c:v>657.10631718486547</c:v>
                </c:pt>
                <c:pt idx="370">
                  <c:v>654.93796694860794</c:v>
                </c:pt>
                <c:pt idx="371">
                  <c:v>652.78247807151638</c:v>
                </c:pt>
                <c:pt idx="372">
                  <c:v>650.63974060141481</c:v>
                </c:pt>
                <c:pt idx="373">
                  <c:v>648.50964581081644</c:v>
                </c:pt>
                <c:pt idx="374">
                  <c:v>646.3920861822553</c:v>
                </c:pt>
                <c:pt idx="375">
                  <c:v>644.28695539198816</c:v>
                </c:pt>
                <c:pt idx="376">
                  <c:v>642.19414829160087</c:v>
                </c:pt>
                <c:pt idx="377">
                  <c:v>640.11356089450419</c:v>
                </c:pt>
                <c:pt idx="378">
                  <c:v>638.04509035730734</c:v>
                </c:pt>
                <c:pt idx="379">
                  <c:v>635.9886349667795</c:v>
                </c:pt>
                <c:pt idx="380">
                  <c:v>633.94409412378445</c:v>
                </c:pt>
                <c:pt idx="381">
                  <c:v>631.91136832768098</c:v>
                </c:pt>
                <c:pt idx="382">
                  <c:v>629.89035916188732</c:v>
                </c:pt>
                <c:pt idx="383">
                  <c:v>627.88096927967854</c:v>
                </c:pt>
                <c:pt idx="384">
                  <c:v>625.88310238998383</c:v>
                </c:pt>
                <c:pt idx="385">
                  <c:v>623.89666324062273</c:v>
                </c:pt>
                <c:pt idx="386">
                  <c:v>621.92155761038885</c:v>
                </c:pt>
                <c:pt idx="387">
                  <c:v>619.95769228809513</c:v>
                </c:pt>
                <c:pt idx="388">
                  <c:v>618.00497506512329</c:v>
                </c:pt>
                <c:pt idx="389">
                  <c:v>616.06331471819431</c:v>
                </c:pt>
                <c:pt idx="390">
                  <c:v>614.13262099982239</c:v>
                </c:pt>
                <c:pt idx="391">
                  <c:v>612.21280462155119</c:v>
                </c:pt>
                <c:pt idx="392">
                  <c:v>610.30377724440768</c:v>
                </c:pt>
                <c:pt idx="393">
                  <c:v>608.40545146656223</c:v>
                </c:pt>
                <c:pt idx="394">
                  <c:v>606.51774080703035</c:v>
                </c:pt>
                <c:pt idx="395">
                  <c:v>604.64055970078334</c:v>
                </c:pt>
                <c:pt idx="396">
                  <c:v>602.77382347849198</c:v>
                </c:pt>
                <c:pt idx="397">
                  <c:v>600.91744836280122</c:v>
                </c:pt>
                <c:pt idx="398">
                  <c:v>599.07135145086795</c:v>
                </c:pt>
                <c:pt idx="399">
                  <c:v>597.23545070551336</c:v>
                </c:pt>
                <c:pt idx="400">
                  <c:v>595.40966494567692</c:v>
                </c:pt>
                <c:pt idx="401">
                  <c:v>593.59391383128241</c:v>
                </c:pt>
                <c:pt idx="402">
                  <c:v>591.78811785695143</c:v>
                </c:pt>
                <c:pt idx="403">
                  <c:v>589.99219833826646</c:v>
                </c:pt>
                <c:pt idx="404">
                  <c:v>588.20607740199193</c:v>
                </c:pt>
                <c:pt idx="405">
                  <c:v>586.42967797676101</c:v>
                </c:pt>
                <c:pt idx="406">
                  <c:v>584.66292378306389</c:v>
                </c:pt>
                <c:pt idx="407">
                  <c:v>582.90573931881227</c:v>
                </c:pt>
                <c:pt idx="408">
                  <c:v>581.15804985770956</c:v>
                </c:pt>
                <c:pt idx="409">
                  <c:v>579.4197814327199</c:v>
                </c:pt>
                <c:pt idx="410">
                  <c:v>577.69086082768627</c:v>
                </c:pt>
                <c:pt idx="411">
                  <c:v>575.97121557150967</c:v>
                </c:pt>
                <c:pt idx="412">
                  <c:v>574.26077392324805</c:v>
                </c:pt>
                <c:pt idx="413">
                  <c:v>572.5594648681581</c:v>
                </c:pt>
                <c:pt idx="414">
                  <c:v>570.86721810651943</c:v>
                </c:pt>
                <c:pt idx="415">
                  <c:v>569.18396404385567</c:v>
                </c:pt>
                <c:pt idx="416">
                  <c:v>567.50963378301822</c:v>
                </c:pt>
                <c:pt idx="417">
                  <c:v>565.84415911627002</c:v>
                </c:pt>
                <c:pt idx="418">
                  <c:v>564.18747251667082</c:v>
                </c:pt>
                <c:pt idx="419">
                  <c:v>562.53950712713413</c:v>
                </c:pt>
                <c:pt idx="420">
                  <c:v>560.90019675786607</c:v>
                </c:pt>
                <c:pt idx="421">
                  <c:v>559.26947587099858</c:v>
                </c:pt>
                <c:pt idx="422">
                  <c:v>557.64727957756259</c:v>
                </c:pt>
                <c:pt idx="423">
                  <c:v>556.03354363027029</c:v>
                </c:pt>
                <c:pt idx="424">
                  <c:v>554.42820441047661</c:v>
                </c:pt>
                <c:pt idx="425">
                  <c:v>552.83119892561808</c:v>
                </c:pt>
                <c:pt idx="426">
                  <c:v>551.24246479966678</c:v>
                </c:pt>
                <c:pt idx="427">
                  <c:v>549.66194026637822</c:v>
                </c:pt>
                <c:pt idx="428">
                  <c:v>548.08956416021101</c:v>
                </c:pt>
                <c:pt idx="429">
                  <c:v>546.52527591050602</c:v>
                </c:pt>
                <c:pt idx="430">
                  <c:v>544.96901553613134</c:v>
                </c:pt>
                <c:pt idx="431">
                  <c:v>543.42072363384068</c:v>
                </c:pt>
                <c:pt idx="432">
                  <c:v>541.88034137501381</c:v>
                </c:pt>
                <c:pt idx="433">
                  <c:v>540.34781049890444</c:v>
                </c:pt>
                <c:pt idx="434">
                  <c:v>538.8230733035598</c:v>
                </c:pt>
                <c:pt idx="435">
                  <c:v>537.30607264023274</c:v>
                </c:pt>
                <c:pt idx="436">
                  <c:v>535.79675190919079</c:v>
                </c:pt>
                <c:pt idx="437">
                  <c:v>534.2950550483074</c:v>
                </c:pt>
                <c:pt idx="438">
                  <c:v>532.80092653050087</c:v>
                </c:pt>
                <c:pt idx="439">
                  <c:v>531.31431135814637</c:v>
                </c:pt>
                <c:pt idx="440">
                  <c:v>529.83515505306423</c:v>
                </c:pt>
                <c:pt idx="441">
                  <c:v>528.36340365349315</c:v>
                </c:pt>
                <c:pt idx="442">
                  <c:v>526.89900370757096</c:v>
                </c:pt>
                <c:pt idx="443">
                  <c:v>525.44190226611681</c:v>
                </c:pt>
                <c:pt idx="444">
                  <c:v>523.99204687867314</c:v>
                </c:pt>
                <c:pt idx="445">
                  <c:v>522.5493855853565</c:v>
                </c:pt>
                <c:pt idx="446">
                  <c:v>521.11386691383086</c:v>
                </c:pt>
                <c:pt idx="447">
                  <c:v>519.68543987162411</c:v>
                </c:pt>
                <c:pt idx="448">
                  <c:v>518.26405394310132</c:v>
                </c:pt>
                <c:pt idx="449">
                  <c:v>516.84965907945298</c:v>
                </c:pt>
                <c:pt idx="450">
                  <c:v>515.44220569822937</c:v>
                </c:pt>
                <c:pt idx="451">
                  <c:v>514.04164467472583</c:v>
                </c:pt>
                <c:pt idx="452">
                  <c:v>512.64792734012008</c:v>
                </c:pt>
                <c:pt idx="453">
                  <c:v>511.26100547122769</c:v>
                </c:pt>
                <c:pt idx="454">
                  <c:v>509.88083129026927</c:v>
                </c:pt>
                <c:pt idx="455">
                  <c:v>508.50735745811835</c:v>
                </c:pt>
                <c:pt idx="456">
                  <c:v>507.14053706685081</c:v>
                </c:pt>
                <c:pt idx="457">
                  <c:v>505.78032364021055</c:v>
                </c:pt>
                <c:pt idx="458">
                  <c:v>504.42667112359777</c:v>
                </c:pt>
                <c:pt idx="459">
                  <c:v>503.07953388197348</c:v>
                </c:pt>
                <c:pt idx="460">
                  <c:v>501.73886669497006</c:v>
                </c:pt>
                <c:pt idx="461">
                  <c:v>500.40462475130334</c:v>
                </c:pt>
                <c:pt idx="462">
                  <c:v>499.07676364504732</c:v>
                </c:pt>
                <c:pt idx="463">
                  <c:v>497.75523937144317</c:v>
                </c:pt>
                <c:pt idx="464">
                  <c:v>496.44000831991434</c:v>
                </c:pt>
                <c:pt idx="465">
                  <c:v>495.13102727476507</c:v>
                </c:pt>
                <c:pt idx="466">
                  <c:v>493.82825340493582</c:v>
                </c:pt>
                <c:pt idx="467">
                  <c:v>492.53164426283911</c:v>
                </c:pt>
                <c:pt idx="468">
                  <c:v>491.24115778179839</c:v>
                </c:pt>
                <c:pt idx="469">
                  <c:v>489.95675226650201</c:v>
                </c:pt>
                <c:pt idx="470">
                  <c:v>488.67838639602996</c:v>
                </c:pt>
                <c:pt idx="471">
                  <c:v>487.40601921267807</c:v>
                </c:pt>
                <c:pt idx="472">
                  <c:v>486.13961012405343</c:v>
                </c:pt>
                <c:pt idx="473">
                  <c:v>484.87911889376119</c:v>
                </c:pt>
                <c:pt idx="474">
                  <c:v>483.62450564117171</c:v>
                </c:pt>
                <c:pt idx="475">
                  <c:v>482.37573083816096</c:v>
                </c:pt>
                <c:pt idx="476">
                  <c:v>481.13275530026294</c:v>
                </c:pt>
                <c:pt idx="477">
                  <c:v>479.89554018876515</c:v>
                </c:pt>
                <c:pt idx="478">
                  <c:v>478.66404700349085</c:v>
                </c:pt>
                <c:pt idx="479">
                  <c:v>477.43823758140206</c:v>
                </c:pt>
              </c:numCache>
            </c:numRef>
          </c:yVal>
          <c:smooth val="0"/>
        </c:ser>
        <c:ser>
          <c:idx val="2"/>
          <c:order val="2"/>
          <c:tx>
            <c:v>Final Forecast</c:v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'DCA Forecast'!$A$15:$A$494</c:f>
              <c:numCache>
                <c:formatCode>General</c:formatCode>
                <c:ptCount val="4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</c:numCache>
            </c:numRef>
          </c:xVal>
          <c:yVal>
            <c:numRef>
              <c:f>'DCA Forecast'!$I$15:$I$494</c:f>
              <c:numCache>
                <c:formatCode>_(* #,##0_);_(* \(#,##0\);_(* "-"??_);_(@_)</c:formatCode>
                <c:ptCount val="480"/>
                <c:pt idx="0">
                  <c:v>85029.332945070244</c:v>
                </c:pt>
                <c:pt idx="1">
                  <c:v>72892.035574265334</c:v>
                </c:pt>
                <c:pt idx="2">
                  <c:v>63558.156597314985</c:v>
                </c:pt>
                <c:pt idx="3">
                  <c:v>56178.722874425759</c:v>
                </c:pt>
                <c:pt idx="4">
                  <c:v>50212.49813894002</c:v>
                </c:pt>
                <c:pt idx="5">
                  <c:v>45298.956240955915</c:v>
                </c:pt>
                <c:pt idx="6">
                  <c:v>41189.147681312519</c:v>
                </c:pt>
                <c:pt idx="7">
                  <c:v>37705.923575915163</c:v>
                </c:pt>
                <c:pt idx="8">
                  <c:v>34719.971918089024</c:v>
                </c:pt>
                <c:pt idx="9">
                  <c:v>32134.808721494803</c:v>
                </c:pt>
                <c:pt idx="10">
                  <c:v>29877.060439369176</c:v>
                </c:pt>
                <c:pt idx="11">
                  <c:v>27898.343896448412</c:v>
                </c:pt>
                <c:pt idx="12">
                  <c:v>26136.116653130281</c:v>
                </c:pt>
                <c:pt idx="13">
                  <c:v>24564.886579873422</c:v>
                </c:pt>
                <c:pt idx="14">
                  <c:v>23156.106557053652</c:v>
                </c:pt>
                <c:pt idx="15">
                  <c:v>21886.566248188556</c:v>
                </c:pt>
                <c:pt idx="16">
                  <c:v>20737.21115604811</c:v>
                </c:pt>
                <c:pt idx="17">
                  <c:v>19692.260285850993</c:v>
                </c:pt>
                <c:pt idx="18">
                  <c:v>18738.538214561191</c:v>
                </c:pt>
                <c:pt idx="19">
                  <c:v>17864.963377557244</c:v>
                </c:pt>
                <c:pt idx="20">
                  <c:v>17062.151709603691</c:v>
                </c:pt>
                <c:pt idx="21">
                  <c:v>16322.106519113033</c:v>
                </c:pt>
                <c:pt idx="22">
                  <c:v>15637.973560327888</c:v>
                </c:pt>
                <c:pt idx="23">
                  <c:v>15003.845918071145</c:v>
                </c:pt>
                <c:pt idx="24">
                  <c:v>14414.607321587375</c:v>
                </c:pt>
                <c:pt idx="25">
                  <c:v>13865.805374265907</c:v>
                </c:pt>
                <c:pt idx="26">
                  <c:v>13353.548268808987</c:v>
                </c:pt>
                <c:pt idx="27">
                  <c:v>12874.420085234337</c:v>
                </c:pt>
                <c:pt idx="28">
                  <c:v>12425.41090126613</c:v>
                </c:pt>
                <c:pt idx="29">
                  <c:v>12003.858791633367</c:v>
                </c:pt>
                <c:pt idx="30">
                  <c:v>11607.401432069037</c:v>
                </c:pt>
                <c:pt idx="31">
                  <c:v>11233.935510373954</c:v>
                </c:pt>
                <c:pt idx="32">
                  <c:v>10881.582520178743</c:v>
                </c:pt>
                <c:pt idx="33">
                  <c:v>10548.659801530033</c:v>
                </c:pt>
                <c:pt idx="34">
                  <c:v>10233.655916966936</c:v>
                </c:pt>
                <c:pt idx="35">
                  <c:v>9935.2096276863631</c:v>
                </c:pt>
                <c:pt idx="36">
                  <c:v>9652.0918731141755</c:v>
                </c:pt>
                <c:pt idx="37">
                  <c:v>9383.1902672316355</c:v>
                </c:pt>
                <c:pt idx="38">
                  <c:v>9127.4957127861562</c:v>
                </c:pt>
                <c:pt idx="39">
                  <c:v>8884.0908049173704</c:v>
                </c:pt>
                <c:pt idx="40">
                  <c:v>8652.1397524931435</c:v>
                </c:pt>
                <c:pt idx="41">
                  <c:v>8430.8795914369985</c:v>
                </c:pt>
                <c:pt idx="42">
                  <c:v>8219.6125017647937</c:v>
                </c:pt>
                <c:pt idx="43">
                  <c:v>8017.6990706595061</c:v>
                </c:pt>
                <c:pt idx="44">
                  <c:v>7824.5523690509417</c:v>
                </c:pt>
                <c:pt idx="45">
                  <c:v>7639.6327298967026</c:v>
                </c:pt>
                <c:pt idx="46">
                  <c:v>7462.4431335222116</c:v>
                </c:pt>
                <c:pt idx="47">
                  <c:v>7292.5251196392373</c:v>
                </c:pt>
                <c:pt idx="48">
                  <c:v>7129.4551575574596</c:v>
                </c:pt>
                <c:pt idx="49">
                  <c:v>6972.841416059774</c:v>
                </c:pt>
                <c:pt idx="50">
                  <c:v>6822.3208827726621</c:v>
                </c:pt>
                <c:pt idx="51">
                  <c:v>6677.5567899089592</c:v>
                </c:pt>
                <c:pt idx="52">
                  <c:v>6538.2363092124597</c:v>
                </c:pt>
                <c:pt idx="53">
                  <c:v>6404.0684839835185</c:v>
                </c:pt>
                <c:pt idx="54">
                  <c:v>6274.7823703540071</c:v>
                </c:pt>
                <c:pt idx="55">
                  <c:v>6150.1253636399224</c:v>
                </c:pt>
                <c:pt idx="56">
                  <c:v>6029.861688728015</c:v>
                </c:pt>
                <c:pt idx="57">
                  <c:v>5913.7710361322752</c:v>
                </c:pt>
                <c:pt idx="58">
                  <c:v>5801.6473276623037</c:v>
                </c:pt>
                <c:pt idx="59">
                  <c:v>5693.2975976279467</c:v>
                </c:pt>
                <c:pt idx="60">
                  <c:v>5588.5409772196299</c:v>
                </c:pt>
                <c:pt idx="61">
                  <c:v>5487.207771186605</c:v>
                </c:pt>
                <c:pt idx="62">
                  <c:v>5389.1386172215871</c:v>
                </c:pt>
                <c:pt idx="63">
                  <c:v>5294.183719578662</c:v>
                </c:pt>
                <c:pt idx="64">
                  <c:v>5202.2021494253668</c:v>
                </c:pt>
                <c:pt idx="65">
                  <c:v>5113.0612052800625</c:v>
                </c:pt>
                <c:pt idx="66">
                  <c:v>5026.635827630048</c:v>
                </c:pt>
                <c:pt idx="67">
                  <c:v>4942.8080624757959</c:v>
                </c:pt>
                <c:pt idx="68">
                  <c:v>4861.4665691209912</c:v>
                </c:pt>
                <c:pt idx="69">
                  <c:v>4782.5061680291847</c:v>
                </c:pt>
                <c:pt idx="70">
                  <c:v>4705.827425012405</c:v>
                </c:pt>
                <c:pt idx="71">
                  <c:v>4631.3362684078465</c:v>
                </c:pt>
                <c:pt idx="72">
                  <c:v>4558.9436362443557</c:v>
                </c:pt>
                <c:pt idx="73">
                  <c:v>4488.565150707027</c:v>
                </c:pt>
                <c:pt idx="74">
                  <c:v>4420.1208174801259</c:v>
                </c:pt>
                <c:pt idx="75">
                  <c:v>4353.5347477886553</c:v>
                </c:pt>
                <c:pt idx="76">
                  <c:v>4288.7349011746073</c:v>
                </c:pt>
                <c:pt idx="77">
                  <c:v>4225.6528472348491</c:v>
                </c:pt>
                <c:pt idx="78">
                  <c:v>4164.223544717589</c:v>
                </c:pt>
                <c:pt idx="79">
                  <c:v>4104.3851365275259</c:v>
                </c:pt>
                <c:pt idx="80">
                  <c:v>4046.078759325339</c:v>
                </c:pt>
                <c:pt idx="81">
                  <c:v>3989.2483665302825</c:v>
                </c:pt>
                <c:pt idx="82">
                  <c:v>3933.8405636429147</c:v>
                </c:pt>
                <c:pt idx="83">
                  <c:v>3879.8044549043698</c:v>
                </c:pt>
                <c:pt idx="84">
                  <c:v>3827.0915003968103</c:v>
                </c:pt>
                <c:pt idx="85">
                  <c:v>3775.6553827686703</c:v>
                </c:pt>
                <c:pt idx="86">
                  <c:v>3725.4518828414111</c:v>
                </c:pt>
                <c:pt idx="87">
                  <c:v>3676.4387634175</c:v>
                </c:pt>
                <c:pt idx="88">
                  <c:v>3628.5756606697501</c:v>
                </c:pt>
                <c:pt idx="89">
                  <c:v>3581.8239825435194</c:v>
                </c:pt>
                <c:pt idx="90">
                  <c:v>3536.146813651917</c:v>
                </c:pt>
                <c:pt idx="91">
                  <c:v>3491.5088261878091</c:v>
                </c:pt>
                <c:pt idx="92">
                  <c:v>3447.8761964150585</c:v>
                </c:pt>
                <c:pt idx="93">
                  <c:v>3405.2165263378874</c:v>
                </c:pt>
                <c:pt idx="94">
                  <c:v>3363.4987701795035</c:v>
                </c:pt>
                <c:pt idx="95">
                  <c:v>3322.6931653308225</c:v>
                </c:pt>
                <c:pt idx="96">
                  <c:v>3282.7711674567977</c:v>
                </c:pt>
                <c:pt idx="97">
                  <c:v>3243.7053894732067</c:v>
                </c:pt>
                <c:pt idx="98">
                  <c:v>3205.4695441278805</c:v>
                </c:pt>
                <c:pt idx="99">
                  <c:v>3168.0383899426388</c:v>
                </c:pt>
                <c:pt idx="100">
                  <c:v>3131.3876802888963</c:v>
                </c:pt>
                <c:pt idx="101">
                  <c:v>3095.4941153888744</c:v>
                </c:pt>
                <c:pt idx="102">
                  <c:v>3060.3352970488136</c:v>
                </c:pt>
                <c:pt idx="103">
                  <c:v>3025.8896859455685</c:v>
                </c:pt>
                <c:pt idx="104">
                  <c:v>2992.1365613009198</c:v>
                </c:pt>
                <c:pt idx="105">
                  <c:v>2959.0559827903112</c:v>
                </c:pt>
                <c:pt idx="106">
                  <c:v>2926.628754543196</c:v>
                </c:pt>
                <c:pt idx="107">
                  <c:v>2894.8363911036326</c:v>
                </c:pt>
                <c:pt idx="108">
                  <c:v>2863.6610852275821</c:v>
                </c:pt>
                <c:pt idx="109">
                  <c:v>2833.0856774034946</c:v>
                </c:pt>
                <c:pt idx="110">
                  <c:v>2803.0936269899225</c:v>
                </c:pt>
                <c:pt idx="111">
                  <c:v>2773.6689848713913</c:v>
                </c:pt>
                <c:pt idx="112">
                  <c:v>2744.7963675407564</c:v>
                </c:pt>
                <c:pt idx="113">
                  <c:v>2716.460932522366</c:v>
                </c:pt>
                <c:pt idx="114">
                  <c:v>2688.6483550563075</c:v>
                </c:pt>
                <c:pt idx="115">
                  <c:v>2661.3448059691964</c:v>
                </c:pt>
                <c:pt idx="116">
                  <c:v>2634.5369306620728</c:v>
                </c:pt>
                <c:pt idx="117">
                  <c:v>2608.2118291504466</c:v>
                </c:pt>
                <c:pt idx="118">
                  <c:v>2582.357037095881</c:v>
                </c:pt>
                <c:pt idx="119">
                  <c:v>2556.9605077725914</c:v>
                </c:pt>
                <c:pt idx="120">
                  <c:v>2532.0105949157314</c:v>
                </c:pt>
                <c:pt idx="121">
                  <c:v>2507.4960364017888</c:v>
                </c:pt>
                <c:pt idx="122">
                  <c:v>2483.4059387149819</c:v>
                </c:pt>
                <c:pt idx="123">
                  <c:v>2459.7297621555135</c:v>
                </c:pt>
                <c:pt idx="124">
                  <c:v>2436.4573067493043</c:v>
                </c:pt>
                <c:pt idx="125">
                  <c:v>2413.578698820887</c:v>
                </c:pt>
                <c:pt idx="126">
                  <c:v>2391.0843781931476</c:v>
                </c:pt>
                <c:pt idx="127">
                  <c:v>2368.9650859807416</c:v>
                </c:pt>
                <c:pt idx="128">
                  <c:v>2347.211852945044</c:v>
                </c:pt>
                <c:pt idx="129">
                  <c:v>2325.8159883811345</c:v>
                </c:pt>
                <c:pt idx="130">
                  <c:v>2304.769069508824</c:v>
                </c:pt>
                <c:pt idx="131">
                  <c:v>2284.0629313410832</c:v>
                </c:pt>
                <c:pt idx="132">
                  <c:v>2263.6896570056279</c:v>
                </c:pt>
                <c:pt idx="133">
                  <c:v>2243.6415684958592</c:v>
                </c:pt>
                <c:pt idx="134">
                  <c:v>2223.9112178295563</c:v>
                </c:pt>
                <c:pt idx="135">
                  <c:v>2204.4913785942636</c:v>
                </c:pt>
                <c:pt idx="136">
                  <c:v>2185.3750378603945</c:v>
                </c:pt>
                <c:pt idx="137">
                  <c:v>2166.5553884429173</c:v>
                </c:pt>
                <c:pt idx="138">
                  <c:v>2148.0258214951759</c:v>
                </c:pt>
                <c:pt idx="139">
                  <c:v>2129.7799194175477</c:v>
                </c:pt>
                <c:pt idx="140">
                  <c:v>2111.8114490662033</c:v>
                </c:pt>
                <c:pt idx="141">
                  <c:v>2094.1143552469171</c:v>
                </c:pt>
                <c:pt idx="142">
                  <c:v>2076.6801955348769</c:v>
                </c:pt>
                <c:pt idx="143">
                  <c:v>2059.4464343094542</c:v>
                </c:pt>
                <c:pt idx="144">
                  <c:v>2042.3556910252319</c:v>
                </c:pt>
                <c:pt idx="145">
                  <c:v>2025.4067788180846</c:v>
                </c:pt>
                <c:pt idx="146">
                  <c:v>2008.5985206734069</c:v>
                </c:pt>
                <c:pt idx="147">
                  <c:v>1991.9297493443642</c:v>
                </c:pt>
                <c:pt idx="148">
                  <c:v>1975.3993072706589</c:v>
                </c:pt>
                <c:pt idx="149">
                  <c:v>1959.0060464982364</c:v>
                </c:pt>
                <c:pt idx="150">
                  <c:v>1942.7488285996856</c:v>
                </c:pt>
                <c:pt idx="151">
                  <c:v>1926.6265245949551</c:v>
                </c:pt>
                <c:pt idx="152">
                  <c:v>1910.6380148731846</c:v>
                </c:pt>
                <c:pt idx="153">
                  <c:v>1894.78218911469</c:v>
                </c:pt>
                <c:pt idx="154">
                  <c:v>1879.0579462141714</c:v>
                </c:pt>
                <c:pt idx="155">
                  <c:v>1863.4641942039436</c:v>
                </c:pt>
                <c:pt idx="156">
                  <c:v>1847.9998501783118</c:v>
                </c:pt>
                <c:pt idx="157">
                  <c:v>1832.6638402182825</c:v>
                </c:pt>
                <c:pt idx="158">
                  <c:v>1817.4550993170021</c:v>
                </c:pt>
                <c:pt idx="159">
                  <c:v>1802.3725713057913</c:v>
                </c:pt>
                <c:pt idx="160">
                  <c:v>1787.4152087808038</c:v>
                </c:pt>
                <c:pt idx="161">
                  <c:v>1772.5819730303076</c:v>
                </c:pt>
                <c:pt idx="162">
                  <c:v>1757.8718339625095</c:v>
                </c:pt>
                <c:pt idx="163">
                  <c:v>1743.2837700341092</c:v>
                </c:pt>
                <c:pt idx="164">
                  <c:v>1728.8167681791883</c:v>
                </c:pt>
                <c:pt idx="165">
                  <c:v>1714.4698237390608</c:v>
                </c:pt>
                <c:pt idx="166">
                  <c:v>1700.2419403923825</c:v>
                </c:pt>
                <c:pt idx="167">
                  <c:v>1686.132130085962</c:v>
                </c:pt>
                <c:pt idx="168">
                  <c:v>1672.1394129661935</c:v>
                </c:pt>
                <c:pt idx="169">
                  <c:v>1658.2628173109838</c:v>
                </c:pt>
                <c:pt idx="170">
                  <c:v>1644.5013794622751</c:v>
                </c:pt>
                <c:pt idx="171">
                  <c:v>1630.8541437591646</c:v>
                </c:pt>
                <c:pt idx="172">
                  <c:v>1617.3201624714159</c:v>
                </c:pt>
                <c:pt idx="173">
                  <c:v>1603.898495733823</c:v>
                </c:pt>
                <c:pt idx="174">
                  <c:v>1590.5882114807848</c:v>
                </c:pt>
                <c:pt idx="175">
                  <c:v>1577.3883853816574</c:v>
                </c:pt>
                <c:pt idx="176">
                  <c:v>1564.2981007765206</c:v>
                </c:pt>
                <c:pt idx="177">
                  <c:v>1551.3164486126213</c:v>
                </c:pt>
                <c:pt idx="178">
                  <c:v>1538.4425273811</c:v>
                </c:pt>
                <c:pt idx="179">
                  <c:v>1525.6754430544456</c:v>
                </c:pt>
                <c:pt idx="180">
                  <c:v>1513.0143090244947</c:v>
                </c:pt>
                <c:pt idx="181">
                  <c:v>1500.4582460406903</c:v>
                </c:pt>
                <c:pt idx="182">
                  <c:v>1488.0063821492233</c:v>
                </c:pt>
                <c:pt idx="183">
                  <c:v>1475.6578526322769</c:v>
                </c:pt>
                <c:pt idx="184">
                  <c:v>1463.4117999481289</c:v>
                </c:pt>
                <c:pt idx="185">
                  <c:v>1451.2673736715637</c:v>
                </c:pt>
                <c:pt idx="186">
                  <c:v>1439.2237304347016</c:v>
                </c:pt>
                <c:pt idx="187">
                  <c:v>1427.2800338686561</c:v>
                </c:pt>
                <c:pt idx="188">
                  <c:v>1415.4354545451934</c:v>
                </c:pt>
                <c:pt idx="189">
                  <c:v>1403.6891699193507</c:v>
                </c:pt>
                <c:pt idx="190">
                  <c:v>1392.0403642722113</c:v>
                </c:pt>
                <c:pt idx="191">
                  <c:v>1380.4882286542502</c:v>
                </c:pt>
                <c:pt idx="192">
                  <c:v>1369.0319608291716</c:v>
                </c:pt>
                <c:pt idx="193">
                  <c:v>1357.6707652182422</c:v>
                </c:pt>
                <c:pt idx="194">
                  <c:v>1346.4038528449335</c:v>
                </c:pt>
                <c:pt idx="195">
                  <c:v>1335.2304412802914</c:v>
                </c:pt>
                <c:pt idx="196">
                  <c:v>1324.1497545884363</c:v>
                </c:pt>
                <c:pt idx="197">
                  <c:v>1313.1610232727894</c:v>
                </c:pt>
                <c:pt idx="198">
                  <c:v>1302.26348422261</c:v>
                </c:pt>
                <c:pt idx="199">
                  <c:v>1291.4563806599747</c:v>
                </c:pt>
                <c:pt idx="200">
                  <c:v>1280.7389620872234</c:v>
                </c:pt>
                <c:pt idx="201">
                  <c:v>1270.1104842348723</c:v>
                </c:pt>
                <c:pt idx="202">
                  <c:v>1259.5702090099164</c:v>
                </c:pt>
                <c:pt idx="203">
                  <c:v>1249.1174044445477</c:v>
                </c:pt>
                <c:pt idx="204">
                  <c:v>1238.7513446453911</c:v>
                </c:pt>
                <c:pt idx="205">
                  <c:v>1228.4713097429758</c:v>
                </c:pt>
                <c:pt idx="206">
                  <c:v>1218.2765858418793</c:v>
                </c:pt>
                <c:pt idx="207">
                  <c:v>1208.1664649710549</c:v>
                </c:pt>
                <c:pt idx="208">
                  <c:v>1198.1402450347553</c:v>
                </c:pt>
                <c:pt idx="209">
                  <c:v>1188.1972297636116</c:v>
                </c:pt>
                <c:pt idx="210">
                  <c:v>1178.336728666518</c:v>
                </c:pt>
                <c:pt idx="211">
                  <c:v>1168.5580569824367</c:v>
                </c:pt>
                <c:pt idx="212">
                  <c:v>1158.8605356330615</c:v>
                </c:pt>
                <c:pt idx="213">
                  <c:v>1149.2434911754804</c:v>
                </c:pt>
                <c:pt idx="214">
                  <c:v>1139.7062557555371</c:v>
                </c:pt>
                <c:pt idx="215">
                  <c:v>1130.2481670613784</c:v>
                </c:pt>
                <c:pt idx="216">
                  <c:v>1120.8685682774899</c:v>
                </c:pt>
                <c:pt idx="217">
                  <c:v>1111.5668080390731</c:v>
                </c:pt>
                <c:pt idx="218">
                  <c:v>1102.3422403868346</c:v>
                </c:pt>
                <c:pt idx="219">
                  <c:v>1093.1942247220638</c:v>
                </c:pt>
                <c:pt idx="220">
                  <c:v>1084.1221257622005</c:v>
                </c:pt>
                <c:pt idx="221">
                  <c:v>1075.1253134967942</c:v>
                </c:pt>
                <c:pt idx="222">
                  <c:v>1066.2031631435405</c:v>
                </c:pt>
                <c:pt idx="223">
                  <c:v>1057.3550551051214</c:v>
                </c:pt>
                <c:pt idx="224">
                  <c:v>1048.5803749259956</c:v>
                </c:pt>
                <c:pt idx="225">
                  <c:v>1039.8785132498599</c:v>
                </c:pt>
                <c:pt idx="226">
                  <c:v>1031.248865777271</c:v>
                </c:pt>
                <c:pt idx="227">
                  <c:v>1022.6908332237051</c:v>
                </c:pt>
                <c:pt idx="228">
                  <c:v>1014.2038212778779</c:v>
                </c:pt>
                <c:pt idx="229">
                  <c:v>1005.787240560558</c:v>
                </c:pt>
                <c:pt idx="230">
                  <c:v>997.4405065835881</c:v>
                </c:pt>
                <c:pt idx="231">
                  <c:v>989.16303970932097</c:v>
                </c:pt>
                <c:pt idx="232">
                  <c:v>980.95426511034077</c:v>
                </c:pt>
                <c:pt idx="233">
                  <c:v>972.81361272953563</c:v>
                </c:pt>
                <c:pt idx="234">
                  <c:v>964.74051724058415</c:v>
                </c:pt>
                <c:pt idx="235">
                  <c:v>956.73441800858564</c:v>
                </c:pt>
                <c:pt idx="236">
                  <c:v>948.79475905120944</c:v>
                </c:pt>
                <c:pt idx="237">
                  <c:v>940.92098900007693</c:v>
                </c:pt>
                <c:pt idx="238">
                  <c:v>933.11256106243013</c:v>
                </c:pt>
                <c:pt idx="239">
                  <c:v>925.36893298317557</c:v>
                </c:pt>
                <c:pt idx="240">
                  <c:v>917.68956700727915</c:v>
                </c:pt>
                <c:pt idx="241">
                  <c:v>910.0739298423299</c:v>
                </c:pt>
                <c:pt idx="242">
                  <c:v>902.52149262158298</c:v>
                </c:pt>
                <c:pt idx="243">
                  <c:v>895.0317308671855</c:v>
                </c:pt>
                <c:pt idx="244">
                  <c:v>887.60412445380314</c:v>
                </c:pt>
                <c:pt idx="245">
                  <c:v>880.23815757243017</c:v>
                </c:pt>
                <c:pt idx="246">
                  <c:v>872.9333186946393</c:v>
                </c:pt>
                <c:pt idx="247">
                  <c:v>865.68910053701359</c:v>
                </c:pt>
                <c:pt idx="248">
                  <c:v>858.50500002594231</c:v>
                </c:pt>
                <c:pt idx="249">
                  <c:v>851.38051826267508</c:v>
                </c:pt>
                <c:pt idx="250">
                  <c:v>844.31516048864989</c:v>
                </c:pt>
                <c:pt idx="251">
                  <c:v>837.3084360511964</c:v>
                </c:pt>
                <c:pt idx="252">
                  <c:v>830.35985836939528</c:v>
                </c:pt>
                <c:pt idx="253">
                  <c:v>823.46894490036618</c:v>
                </c:pt>
                <c:pt idx="254">
                  <c:v>816.6352171056717</c:v>
                </c:pt>
                <c:pt idx="255">
                  <c:v>809.85820041812451</c:v>
                </c:pt>
                <c:pt idx="256">
                  <c:v>803.13742420884</c:v>
                </c:pt>
                <c:pt idx="257">
                  <c:v>796.47242175456245</c:v>
                </c:pt>
                <c:pt idx="258">
                  <c:v>789.86273020522401</c:v>
                </c:pt>
                <c:pt idx="259">
                  <c:v>783.30789055178991</c:v>
                </c:pt>
                <c:pt idx="260">
                  <c:v>776.80744759444008</c:v>
                </c:pt>
                <c:pt idx="261">
                  <c:v>770.36094991090704</c:v>
                </c:pt>
                <c:pt idx="262">
                  <c:v>763.96794982516474</c:v>
                </c:pt>
                <c:pt idx="263">
                  <c:v>757.62800337628471</c:v>
                </c:pt>
                <c:pt idx="264">
                  <c:v>751.34067028766981</c:v>
                </c:pt>
                <c:pt idx="265">
                  <c:v>745.10551393644266</c:v>
                </c:pt>
                <c:pt idx="266">
                  <c:v>738.9221013231338</c:v>
                </c:pt>
                <c:pt idx="267">
                  <c:v>732.79000304157591</c:v>
                </c:pt>
                <c:pt idx="268">
                  <c:v>726.70879324917553</c:v>
                </c:pt>
                <c:pt idx="269">
                  <c:v>720.6780496372495</c:v>
                </c:pt>
                <c:pt idx="270">
                  <c:v>714.69735340172372</c:v>
                </c:pt>
                <c:pt idx="271">
                  <c:v>708.7662892140803</c:v>
                </c:pt>
                <c:pt idx="272">
                  <c:v>702.88444519245832</c:v>
                </c:pt>
                <c:pt idx="273">
                  <c:v>697.05141287311972</c:v>
                </c:pt>
                <c:pt idx="274">
                  <c:v>691.26678718203107</c:v>
                </c:pt>
                <c:pt idx="275">
                  <c:v>685.53016640674377</c:v>
                </c:pt>
                <c:pt idx="276">
                  <c:v>679.84115216850796</c:v>
                </c:pt>
                <c:pt idx="277">
                  <c:v>674.19934939460734</c:v>
                </c:pt>
                <c:pt idx="278">
                  <c:v>668.60436629092749</c:v>
                </c:pt>
                <c:pt idx="279">
                  <c:v>663.05581431470478</c:v>
                </c:pt>
                <c:pt idx="280">
                  <c:v>657.55330814761453</c:v>
                </c:pt>
                <c:pt idx="281">
                  <c:v>652.09646566896163</c:v>
                </c:pt>
                <c:pt idx="282">
                  <c:v>646.68490792915679</c:v>
                </c:pt>
                <c:pt idx="283">
                  <c:v>641.31825912338797</c:v>
                </c:pt>
                <c:pt idx="284">
                  <c:v>635.99614656557685</c:v>
                </c:pt>
                <c:pt idx="285">
                  <c:v>630.71820066242617</c:v>
                </c:pt>
                <c:pt idx="286">
                  <c:v>625.48405488780475</c:v>
                </c:pt>
                <c:pt idx="287">
                  <c:v>620.29334575723578</c:v>
                </c:pt>
                <c:pt idx="288">
                  <c:v>615.14571280274936</c:v>
                </c:pt>
                <c:pt idx="289">
                  <c:v>610.04079854774682</c:v>
                </c:pt>
                <c:pt idx="290">
                  <c:v>604.97824848225514</c:v>
                </c:pt>
                <c:pt idx="291">
                  <c:v>599.95771103824609</c:v>
                </c:pt>
                <c:pt idx="292">
                  <c:v>594.97883756529302</c:v>
                </c:pt>
                <c:pt idx="293">
                  <c:v>590.0412823062785</c:v>
                </c:pt>
                <c:pt idx="294">
                  <c:v>585.14470237344085</c:v>
                </c:pt>
                <c:pt idx="295">
                  <c:v>580.28875772452341</c:v>
                </c:pt>
                <c:pt idx="296">
                  <c:v>575.47311113922251</c:v>
                </c:pt>
                <c:pt idx="297">
                  <c:v>570.69742819567443</c:v>
                </c:pt>
                <c:pt idx="298">
                  <c:v>565.96137724733194</c:v>
                </c:pt>
                <c:pt idx="299">
                  <c:v>561.26462939986618</c:v>
                </c:pt>
                <c:pt idx="300">
                  <c:v>556.60685848832861</c:v>
                </c:pt>
                <c:pt idx="301">
                  <c:v>551.98774105453333</c:v>
                </c:pt>
                <c:pt idx="302">
                  <c:v>547.40695632459483</c:v>
                </c:pt>
                <c:pt idx="303">
                  <c:v>542.86418618660912</c:v>
                </c:pt>
                <c:pt idx="304">
                  <c:v>538.35911516862006</c:v>
                </c:pt>
                <c:pt idx="305">
                  <c:v>533.89143041663704</c:v>
                </c:pt>
                <c:pt idx="306">
                  <c:v>529.46082167300403</c:v>
                </c:pt>
                <c:pt idx="307">
                  <c:v>525.06698125475498</c:v>
                </c:pt>
                <c:pt idx="308">
                  <c:v>520.70960403233255</c:v>
                </c:pt>
                <c:pt idx="309">
                  <c:v>516.38838740834592</c:v>
                </c:pt>
                <c:pt idx="310">
                  <c:v>512.10303129656256</c:v>
                </c:pt>
                <c:pt idx="311">
                  <c:v>507.85323810108082</c:v>
                </c:pt>
                <c:pt idx="312">
                  <c:v>503.63871269568494</c:v>
                </c:pt>
                <c:pt idx="313">
                  <c:v>499.45916240329063</c:v>
                </c:pt>
                <c:pt idx="314">
                  <c:v>495.3142969756758</c:v>
                </c:pt>
                <c:pt idx="315">
                  <c:v>491.20382857328985</c:v>
                </c:pt>
                <c:pt idx="316">
                  <c:v>487.12747174529596</c:v>
                </c:pt>
                <c:pt idx="317">
                  <c:v>483.08494340971731</c:v>
                </c:pt>
                <c:pt idx="318">
                  <c:v>479.07596283379104</c:v>
                </c:pt>
                <c:pt idx="319">
                  <c:v>475.10025161449096</c:v>
                </c:pt>
                <c:pt idx="320">
                  <c:v>471.15753365914071</c:v>
                </c:pt>
                <c:pt idx="321">
                  <c:v>467.24753516631949</c:v>
                </c:pt>
                <c:pt idx="322">
                  <c:v>463.36998460676716</c:v>
                </c:pt>
                <c:pt idx="323">
                  <c:v>459.52461270458178</c:v>
                </c:pt>
                <c:pt idx="324">
                  <c:v>455.71115241851425</c:v>
                </c:pt>
                <c:pt idx="325">
                  <c:v>451.92933892339255</c:v>
                </c:pt>
                <c:pt idx="326">
                  <c:v>448.17890959176077</c:v>
                </c:pt>
                <c:pt idx="327">
                  <c:v>444.45960397563402</c:v>
                </c:pt>
                <c:pt idx="328">
                  <c:v>440.77116378839656</c:v>
                </c:pt>
                <c:pt idx="329">
                  <c:v>437.1133328868948</c:v>
                </c:pt>
                <c:pt idx="330">
                  <c:v>433.48585725362057</c:v>
                </c:pt>
                <c:pt idx="331">
                  <c:v>429.88848497908941</c:v>
                </c:pt>
                <c:pt idx="332">
                  <c:v>426.32096624432921</c:v>
                </c:pt>
                <c:pt idx="333">
                  <c:v>422.78305330355664</c:v>
                </c:pt>
                <c:pt idx="334">
                  <c:v>419.27450046694469</c:v>
                </c:pt>
                <c:pt idx="335">
                  <c:v>415.79506408359157</c:v>
                </c:pt>
                <c:pt idx="336">
                  <c:v>412.34450252456031</c:v>
                </c:pt>
                <c:pt idx="337">
                  <c:v>408.92257616613955</c:v>
                </c:pt>
                <c:pt idx="338">
                  <c:v>405.52904737318192</c:v>
                </c:pt>
                <c:pt idx="339">
                  <c:v>402.16368048259847</c:v>
                </c:pt>
                <c:pt idx="340">
                  <c:v>398.82624178700155</c:v>
                </c:pt>
                <c:pt idx="341">
                  <c:v>395.51649951847196</c:v>
                </c:pt>
                <c:pt idx="342">
                  <c:v>392.23422383247447</c:v>
                </c:pt>
                <c:pt idx="343">
                  <c:v>388.97918679187148</c:v>
                </c:pt>
                <c:pt idx="344">
                  <c:v>385.75116235111733</c:v>
                </c:pt>
                <c:pt idx="345">
                  <c:v>382.549926340551</c:v>
                </c:pt>
                <c:pt idx="346">
                  <c:v>379.37525645083076</c:v>
                </c:pt>
                <c:pt idx="347">
                  <c:v>376.22693221749267</c:v>
                </c:pt>
                <c:pt idx="348">
                  <c:v>373.10473500564456</c:v>
                </c:pt>
                <c:pt idx="349">
                  <c:v>370.00844799478443</c:v>
                </c:pt>
                <c:pt idx="350">
                  <c:v>366.93785616373435</c:v>
                </c:pt>
                <c:pt idx="351">
                  <c:v>363.89274627571172</c:v>
                </c:pt>
                <c:pt idx="352">
                  <c:v>360.872906863536</c:v>
                </c:pt>
                <c:pt idx="353">
                  <c:v>357.87812821491377</c:v>
                </c:pt>
                <c:pt idx="354">
                  <c:v>354.90820235791165</c:v>
                </c:pt>
                <c:pt idx="355">
                  <c:v>351.96292304648148</c:v>
                </c:pt>
                <c:pt idx="356">
                  <c:v>349.04208574615365</c:v>
                </c:pt>
                <c:pt idx="357">
                  <c:v>346.1454876198282</c:v>
                </c:pt>
                <c:pt idx="358">
                  <c:v>343.27292751369572</c:v>
                </c:pt>
                <c:pt idx="359">
                  <c:v>340.42420594326819</c:v>
                </c:pt>
                <c:pt idx="360">
                  <c:v>337.59912507950071</c:v>
                </c:pt>
                <c:pt idx="361">
                  <c:v>334.79748873509544</c:v>
                </c:pt>
                <c:pt idx="362">
                  <c:v>332.01910235084364</c:v>
                </c:pt>
                <c:pt idx="363">
                  <c:v>329.26377298213055</c:v>
                </c:pt>
                <c:pt idx="364">
                  <c:v>326.53130928553094</c:v>
                </c:pt>
                <c:pt idx="365">
                  <c:v>323.82152150552764</c:v>
                </c:pt>
                <c:pt idx="366">
                  <c:v>321.13422146131495</c:v>
                </c:pt>
                <c:pt idx="367">
                  <c:v>318.46922253377016</c:v>
                </c:pt>
                <c:pt idx="368">
                  <c:v>315.82633965243207</c:v>
                </c:pt>
                <c:pt idx="369">
                  <c:v>313.20538928272572</c:v>
                </c:pt>
                <c:pt idx="370">
                  <c:v>310.60618941314186</c:v>
                </c:pt>
                <c:pt idx="371">
                  <c:v>308.02855954264345</c:v>
                </c:pt>
                <c:pt idx="372">
                  <c:v>305.47232066813058</c:v>
                </c:pt>
                <c:pt idx="373">
                  <c:v>302.93729527198326</c:v>
                </c:pt>
                <c:pt idx="374">
                  <c:v>300.42330730975328</c:v>
                </c:pt>
                <c:pt idx="375">
                  <c:v>297.93018219792771</c:v>
                </c:pt>
                <c:pt idx="376">
                  <c:v>295.45774680182205</c:v>
                </c:pt>
                <c:pt idx="377">
                  <c:v>293.0058294235381</c:v>
                </c:pt>
                <c:pt idx="378">
                  <c:v>290.57425979004535</c:v>
                </c:pt>
                <c:pt idx="379">
                  <c:v>288.16286904137252</c:v>
                </c:pt>
                <c:pt idx="380">
                  <c:v>285.77148971885742</c:v>
                </c:pt>
                <c:pt idx="381">
                  <c:v>283.39995575352697</c:v>
                </c:pt>
                <c:pt idx="382">
                  <c:v>281.04810245457401</c:v>
                </c:pt>
                <c:pt idx="383">
                  <c:v>278.71576649790575</c:v>
                </c:pt>
                <c:pt idx="384">
                  <c:v>276.4027859148091</c:v>
                </c:pt>
                <c:pt idx="385">
                  <c:v>274.10900008070018</c:v>
                </c:pt>
                <c:pt idx="386">
                  <c:v>271.83424970397755</c:v>
                </c:pt>
                <c:pt idx="387">
                  <c:v>269.5783768149538</c:v>
                </c:pt>
                <c:pt idx="388">
                  <c:v>267.34122475488357</c:v>
                </c:pt>
                <c:pt idx="389">
                  <c:v>265.12263816507692</c:v>
                </c:pt>
                <c:pt idx="390">
                  <c:v>262.92246297613536</c:v>
                </c:pt>
                <c:pt idx="391">
                  <c:v>260.74054639723323</c:v>
                </c:pt>
                <c:pt idx="392">
                  <c:v>258.57673690550331</c:v>
                </c:pt>
                <c:pt idx="393">
                  <c:v>256.43088423552615</c:v>
                </c:pt>
                <c:pt idx="394">
                  <c:v>254.30283936890316</c:v>
                </c:pt>
                <c:pt idx="395">
                  <c:v>252.19245452387611</c:v>
                </c:pt>
                <c:pt idx="396">
                  <c:v>250.09958314510149</c:v>
                </c:pt>
                <c:pt idx="397">
                  <c:v>248.02407989343828</c:v>
                </c:pt>
                <c:pt idx="398">
                  <c:v>245.9658006358913</c:v>
                </c:pt>
                <c:pt idx="399">
                  <c:v>243.92460243557079</c:v>
                </c:pt>
                <c:pt idx="400">
                  <c:v>241.9003435417786</c:v>
                </c:pt>
                <c:pt idx="401">
                  <c:v>239.89288338016888</c:v>
                </c:pt>
                <c:pt idx="402">
                  <c:v>237.90208254298014</c:v>
                </c:pt>
                <c:pt idx="403">
                  <c:v>235.92780277935498</c:v>
                </c:pt>
                <c:pt idx="404">
                  <c:v>233.96990698573765</c:v>
                </c:pt>
                <c:pt idx="405">
                  <c:v>232.02825919635268</c:v>
                </c:pt>
                <c:pt idx="406">
                  <c:v>230.10272457377113</c:v>
                </c:pt>
                <c:pt idx="407">
                  <c:v>228.19316939953518</c:v>
                </c:pt>
                <c:pt idx="408">
                  <c:v>226.29946106488345</c:v>
                </c:pt>
                <c:pt idx="409">
                  <c:v>224.42146806152465</c:v>
                </c:pt>
                <c:pt idx="410">
                  <c:v>222.55905997252844</c:v>
                </c:pt>
                <c:pt idx="411">
                  <c:v>220.71210746324843</c:v>
                </c:pt>
                <c:pt idx="412">
                  <c:v>218.88048227235552</c:v>
                </c:pt>
                <c:pt idx="413">
                  <c:v>217.06405720291355</c:v>
                </c:pt>
                <c:pt idx="414">
                  <c:v>215.2627061135683</c:v>
                </c:pt>
                <c:pt idx="415">
                  <c:v>213.47630390976911</c:v>
                </c:pt>
                <c:pt idx="416">
                  <c:v>211.70472653508779</c:v>
                </c:pt>
                <c:pt idx="417">
                  <c:v>209.94785096260543</c:v>
                </c:pt>
                <c:pt idx="418">
                  <c:v>208.20555518637093</c:v>
                </c:pt>
                <c:pt idx="419">
                  <c:v>206.47771821291769</c:v>
                </c:pt>
                <c:pt idx="420">
                  <c:v>204.76422005287768</c:v>
                </c:pt>
                <c:pt idx="421">
                  <c:v>203.06494171262796</c:v>
                </c:pt>
                <c:pt idx="422">
                  <c:v>201.37976518605399</c:v>
                </c:pt>
                <c:pt idx="423">
                  <c:v>199.70857344632267</c:v>
                </c:pt>
                <c:pt idx="424">
                  <c:v>198.05125043778187</c:v>
                </c:pt>
                <c:pt idx="425">
                  <c:v>196.40768106789568</c:v>
                </c:pt>
                <c:pt idx="426">
                  <c:v>194.77775119923481</c:v>
                </c:pt>
                <c:pt idx="427">
                  <c:v>193.16134764157397</c:v>
                </c:pt>
                <c:pt idx="428">
                  <c:v>191.55835814401863</c:v>
                </c:pt>
                <c:pt idx="429">
                  <c:v>189.9686713872029</c:v>
                </c:pt>
                <c:pt idx="430">
                  <c:v>188.39217697557845</c:v>
                </c:pt>
                <c:pt idx="431">
                  <c:v>186.82876542973253</c:v>
                </c:pt>
                <c:pt idx="432">
                  <c:v>185.27832817879357</c:v>
                </c:pt>
                <c:pt idx="433">
                  <c:v>183.74075755287899</c:v>
                </c:pt>
                <c:pt idx="434">
                  <c:v>182.21594677563715</c:v>
                </c:pt>
                <c:pt idx="435">
                  <c:v>180.70378995681506</c:v>
                </c:pt>
                <c:pt idx="436">
                  <c:v>179.20418208491719</c:v>
                </c:pt>
                <c:pt idx="437">
                  <c:v>177.71701901990289</c:v>
                </c:pt>
                <c:pt idx="438">
                  <c:v>176.24219748596849</c:v>
                </c:pt>
                <c:pt idx="439">
                  <c:v>174.7796150643486</c:v>
                </c:pt>
                <c:pt idx="440">
                  <c:v>173.32917018624087</c:v>
                </c:pt>
                <c:pt idx="441">
                  <c:v>171.89076212571766</c:v>
                </c:pt>
                <c:pt idx="442">
                  <c:v>170.4642909927577</c:v>
                </c:pt>
                <c:pt idx="443">
                  <c:v>169.04965772628768</c:v>
                </c:pt>
                <c:pt idx="444">
                  <c:v>167.64676408731771</c:v>
                </c:pt>
                <c:pt idx="445">
                  <c:v>166.25551265211587</c:v>
                </c:pt>
                <c:pt idx="446">
                  <c:v>164.87580680544423</c:v>
                </c:pt>
                <c:pt idx="447">
                  <c:v>163.50755073383712</c:v>
                </c:pt>
                <c:pt idx="448">
                  <c:v>162.15064941896071</c:v>
                </c:pt>
                <c:pt idx="449">
                  <c:v>160.80500863101759</c:v>
                </c:pt>
                <c:pt idx="450">
                  <c:v>159.47053492218728</c:v>
                </c:pt>
                <c:pt idx="451">
                  <c:v>158.14713562014475</c:v>
                </c:pt>
                <c:pt idx="452">
                  <c:v>156.83471882163374</c:v>
                </c:pt>
                <c:pt idx="453">
                  <c:v>155.53319338606954</c:v>
                </c:pt>
                <c:pt idx="454">
                  <c:v>154.24246892921619</c:v>
                </c:pt>
                <c:pt idx="455">
                  <c:v>152.96245581691585</c:v>
                </c:pt>
                <c:pt idx="456">
                  <c:v>151.69306515885356</c:v>
                </c:pt>
                <c:pt idx="457">
                  <c:v>150.43420880238705</c:v>
                </c:pt>
                <c:pt idx="458">
                  <c:v>149.18579932643502</c:v>
                </c:pt>
                <c:pt idx="459">
                  <c:v>147.94775003538777</c:v>
                </c:pt>
                <c:pt idx="460">
                  <c:v>146.71997495310916</c:v>
                </c:pt>
                <c:pt idx="461">
                  <c:v>145.50238881694145</c:v>
                </c:pt>
                <c:pt idx="462">
                  <c:v>144.29490707180435</c:v>
                </c:pt>
                <c:pt idx="463">
                  <c:v>143.09744586431347</c:v>
                </c:pt>
                <c:pt idx="464">
                  <c:v>141.90992203696385</c:v>
                </c:pt>
                <c:pt idx="465">
                  <c:v>140.73225312233907</c:v>
                </c:pt>
                <c:pt idx="466">
                  <c:v>139.56435733740514</c:v>
                </c:pt>
                <c:pt idx="467">
                  <c:v>138.40615357781704</c:v>
                </c:pt>
                <c:pt idx="468">
                  <c:v>137.2575614122967</c:v>
                </c:pt>
                <c:pt idx="469">
                  <c:v>136.11850107703387</c:v>
                </c:pt>
                <c:pt idx="470">
                  <c:v>134.9888934701614</c:v>
                </c:pt>
                <c:pt idx="471">
                  <c:v>133.86866014625002</c:v>
                </c:pt>
                <c:pt idx="472">
                  <c:v>132.75772331087126</c:v>
                </c:pt>
                <c:pt idx="473">
                  <c:v>131.65600581518316</c:v>
                </c:pt>
                <c:pt idx="474">
                  <c:v>130.56343115059059</c:v>
                </c:pt>
                <c:pt idx="475">
                  <c:v>129.47992344340526</c:v>
                </c:pt>
                <c:pt idx="476">
                  <c:v>128.4054074496101</c:v>
                </c:pt>
                <c:pt idx="477">
                  <c:v>127.33980854960035</c:v>
                </c:pt>
                <c:pt idx="478">
                  <c:v>126.28305274302569</c:v>
                </c:pt>
                <c:pt idx="479">
                  <c:v>125.23506664364176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80800"/>
        <c:axId val="55982720"/>
      </c:scatterChart>
      <c:valAx>
        <c:axId val="55980800"/>
        <c:scaling>
          <c:orientation val="minMax"/>
          <c:max val="5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0355873879361346"/>
              <c:y val="0.9188482030449115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2720"/>
        <c:crosses val="autoZero"/>
        <c:crossBetween val="midCat"/>
      </c:valAx>
      <c:valAx>
        <c:axId val="55982720"/>
        <c:scaling>
          <c:logBase val="10"/>
          <c:orientation val="minMax"/>
          <c:min val="1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425" b="1" i="0" u="none" strike="noStrike" baseline="0">
                    <a:solidFill>
                      <a:srgbClr val="000000"/>
                    </a:solidFill>
                    <a:latin typeface="Courier New"/>
                    <a:ea typeface="Courier New"/>
                    <a:cs typeface="Courier New"/>
                  </a:defRPr>
                </a:pPr>
                <a:r>
                  <a:rPr lang="en-US"/>
                  <a:t>Volume</a:t>
                </a:r>
              </a:p>
            </c:rich>
          </c:tx>
          <c:layout>
            <c:manualLayout>
              <c:xMode val="edge"/>
              <c:yMode val="edge"/>
              <c:x val="1.7793577280455178E-2"/>
              <c:y val="0.390052334897331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ourier New"/>
                <a:ea typeface="Courier New"/>
                <a:cs typeface="Courier New"/>
              </a:defRPr>
            </a:pPr>
            <a:endParaRPr lang="en-US"/>
          </a:p>
        </c:txPr>
        <c:crossAx val="55980800"/>
        <c:crosses val="autoZero"/>
        <c:crossBetween val="midCat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060500193118012"/>
          <c:y val="6.0209425432085246E-2"/>
          <c:w val="0.24911031530159669"/>
          <c:h val="0.1034030988893148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Courier New"/>
              <a:ea typeface="Courier New"/>
              <a:cs typeface="Courier Ne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Courier New"/>
          <a:ea typeface="Courier New"/>
          <a:cs typeface="Courier New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3"/>
  <sheetViews>
    <sheetView zoomScale="73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5</xdr:row>
      <xdr:rowOff>68580</xdr:rowOff>
    </xdr:from>
    <xdr:to>
      <xdr:col>18</xdr:col>
      <xdr:colOff>312420</xdr:colOff>
      <xdr:row>30</xdr:row>
      <xdr:rowOff>45720</xdr:rowOff>
    </xdr:to>
    <xdr:graphicFrame macro="">
      <xdr:nvGraphicFramePr>
        <xdr:cNvPr id="102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</xdr:colOff>
          <xdr:row>6</xdr:row>
          <xdr:rowOff>0</xdr:rowOff>
        </xdr:from>
        <xdr:to>
          <xdr:col>8</xdr:col>
          <xdr:colOff>628650</xdr:colOff>
          <xdr:row>7</xdr:row>
          <xdr:rowOff>76200</xdr:rowOff>
        </xdr:to>
        <xdr:sp macro="" textlink="">
          <xdr:nvSpPr>
            <xdr:cNvPr id="2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</xdr:row>
          <xdr:rowOff>0</xdr:rowOff>
        </xdr:from>
        <xdr:to>
          <xdr:col>11</xdr:col>
          <xdr:colOff>66675</xdr:colOff>
          <xdr:row>4</xdr:row>
          <xdr:rowOff>76200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3243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37"/>
  <sheetViews>
    <sheetView tabSelected="1" workbookViewId="0">
      <selection activeCell="H38" sqref="H38"/>
    </sheetView>
  </sheetViews>
  <sheetFormatPr defaultColWidth="9" defaultRowHeight="12.75" x14ac:dyDescent="0.2"/>
  <cols>
    <col min="1" max="1" width="9" style="2"/>
    <col min="2" max="2" width="9" style="2" customWidth="1"/>
    <col min="3" max="3" width="9.875" style="2" customWidth="1"/>
    <col min="4" max="4" width="9.625" style="2" customWidth="1"/>
    <col min="5" max="5" width="12" style="2" customWidth="1"/>
    <col min="6" max="6" width="8.25" style="2" customWidth="1"/>
    <col min="7" max="7" width="8.625" style="2" customWidth="1"/>
    <col min="8" max="8" width="12.375" style="2" bestFit="1" customWidth="1"/>
    <col min="9" max="9" width="13.375" style="2" customWidth="1"/>
    <col min="10" max="10" width="12.625" style="2" customWidth="1"/>
    <col min="11" max="16384" width="9" style="2"/>
  </cols>
  <sheetData>
    <row r="1" spans="1:25" ht="20.25" x14ac:dyDescent="0.3">
      <c r="A1" s="1" t="s">
        <v>16</v>
      </c>
    </row>
    <row r="4" spans="1:25" x14ac:dyDescent="0.2">
      <c r="C4" s="3" t="s">
        <v>2</v>
      </c>
      <c r="D4" s="43">
        <v>3033.8495994104173</v>
      </c>
      <c r="E4" s="2" t="s">
        <v>7</v>
      </c>
      <c r="I4" s="54" t="s">
        <v>39</v>
      </c>
      <c r="V4" s="54" t="s">
        <v>36</v>
      </c>
      <c r="W4" s="2" t="s">
        <v>38</v>
      </c>
    </row>
    <row r="5" spans="1:25" x14ac:dyDescent="0.2">
      <c r="C5" s="3" t="s">
        <v>3</v>
      </c>
      <c r="D5" s="44">
        <v>2.0988641268573072</v>
      </c>
      <c r="E5" s="2" t="s">
        <v>18</v>
      </c>
      <c r="W5" s="2">
        <f>MATCH(W4,Y5:Y6,0)</f>
        <v>2</v>
      </c>
      <c r="Y5" s="2" t="s">
        <v>37</v>
      </c>
    </row>
    <row r="6" spans="1:25" x14ac:dyDescent="0.2">
      <c r="C6" s="3" t="s">
        <v>4</v>
      </c>
      <c r="D6" s="44">
        <v>0.80223590632858965</v>
      </c>
      <c r="V6" s="54"/>
      <c r="Y6" s="2" t="s">
        <v>38</v>
      </c>
    </row>
    <row r="7" spans="1:25" x14ac:dyDescent="0.2">
      <c r="G7" s="54" t="s">
        <v>35</v>
      </c>
      <c r="J7" s="39">
        <f>SUM(J10:J33)</f>
        <v>193451009.70603865</v>
      </c>
    </row>
    <row r="8" spans="1:25" x14ac:dyDescent="0.2">
      <c r="B8" s="49" t="s">
        <v>30</v>
      </c>
      <c r="C8" s="49"/>
      <c r="D8" s="52" t="s">
        <v>31</v>
      </c>
      <c r="E8" s="49"/>
      <c r="F8" s="49"/>
      <c r="G8" s="3"/>
      <c r="H8" s="49" t="s">
        <v>8</v>
      </c>
      <c r="I8" s="49"/>
      <c r="J8" s="8" t="s">
        <v>9</v>
      </c>
      <c r="V8" s="54" t="s">
        <v>43</v>
      </c>
      <c r="W8" s="2" t="s">
        <v>40</v>
      </c>
    </row>
    <row r="9" spans="1:25" x14ac:dyDescent="0.2">
      <c r="A9" s="40" t="s">
        <v>0</v>
      </c>
      <c r="B9" s="8" t="s">
        <v>32</v>
      </c>
      <c r="C9" s="8" t="s">
        <v>29</v>
      </c>
      <c r="D9" s="50" t="s">
        <v>5</v>
      </c>
      <c r="E9" s="8" t="s">
        <v>6</v>
      </c>
      <c r="F9" s="8" t="s">
        <v>32</v>
      </c>
      <c r="G9" s="8" t="s">
        <v>28</v>
      </c>
      <c r="H9" s="8" t="s">
        <v>32</v>
      </c>
      <c r="I9" s="8" t="s">
        <v>34</v>
      </c>
      <c r="J9" s="8" t="s">
        <v>33</v>
      </c>
      <c r="W9" s="2">
        <f>MATCH(W8,Y9:Y11,0)</f>
        <v>1</v>
      </c>
      <c r="Y9" s="2" t="s">
        <v>40</v>
      </c>
    </row>
    <row r="10" spans="1:25" x14ac:dyDescent="0.2">
      <c r="A10" s="2">
        <v>1</v>
      </c>
      <c r="B10" s="46">
        <v>85286.864922695037</v>
      </c>
      <c r="C10" s="47">
        <f>B10</f>
        <v>85286.864922695037</v>
      </c>
      <c r="D10" s="51">
        <f t="shared" ref="D10:D33" si="0">IF(b=0,Qi*EXP(-A10*Di/12),Qi*(1+b*(Di/12)*A10)^(-1/b))</f>
        <v>2575.796227901938</v>
      </c>
      <c r="E10" s="37">
        <f t="shared" ref="E10:E33" si="1">IF(b=1,(Qi/(Di/12))*LN(Qi/D10),Qi^b/((1-b)*Di/12)*(Qi^(1-b)-D10^(1-b))*30.4375)</f>
        <v>85029.332945070244</v>
      </c>
      <c r="F10" s="41">
        <f>E10</f>
        <v>85029.332945070244</v>
      </c>
      <c r="G10" s="45">
        <v>1</v>
      </c>
      <c r="H10" s="53">
        <f>G10*(F10-B10)^2</f>
        <v>66322.719499336614</v>
      </c>
      <c r="I10" s="53">
        <f>H10</f>
        <v>66322.719499336614</v>
      </c>
      <c r="J10" s="42">
        <f>H10</f>
        <v>66322.719499336614</v>
      </c>
      <c r="Y10" s="2" t="s">
        <v>41</v>
      </c>
    </row>
    <row r="11" spans="1:25" x14ac:dyDescent="0.2">
      <c r="A11" s="2">
        <v>2</v>
      </c>
      <c r="B11" s="46">
        <v>72207.92699406069</v>
      </c>
      <c r="C11" s="47">
        <f>B11+C10</f>
        <v>157494.79191675573</v>
      </c>
      <c r="D11" s="51">
        <f t="shared" si="0"/>
        <v>2228.8888633606925</v>
      </c>
      <c r="E11" s="37">
        <f t="shared" si="1"/>
        <v>157921.36851933558</v>
      </c>
      <c r="F11" s="37">
        <f>E11-E10</f>
        <v>72892.035574265334</v>
      </c>
      <c r="G11" s="45">
        <v>1</v>
      </c>
      <c r="H11" s="53">
        <f t="shared" ref="H11:H33" si="2">G11*(F11-B11)^2</f>
        <v>468004.54950961337</v>
      </c>
      <c r="I11" s="53">
        <f>I10+H11</f>
        <v>534327.26900894998</v>
      </c>
      <c r="J11" s="42">
        <f t="shared" ref="J11:J33" si="3">H11</f>
        <v>468004.54950961337</v>
      </c>
      <c r="Y11" s="2" t="s">
        <v>42</v>
      </c>
    </row>
    <row r="12" spans="1:25" x14ac:dyDescent="0.2">
      <c r="A12" s="2">
        <v>3</v>
      </c>
      <c r="B12" s="46">
        <v>87935.486812448129</v>
      </c>
      <c r="C12" s="47">
        <f t="shared" ref="C12:C33" si="4">B12+C11</f>
        <v>245430.27872920386</v>
      </c>
      <c r="D12" s="51">
        <f t="shared" si="0"/>
        <v>1957.9591386991272</v>
      </c>
      <c r="E12" s="37">
        <f t="shared" si="1"/>
        <v>221479.52511665056</v>
      </c>
      <c r="F12" s="37">
        <f t="shared" ref="F12:F33" si="5">E12-E11</f>
        <v>63558.156597314985</v>
      </c>
      <c r="G12" s="45">
        <v>0</v>
      </c>
      <c r="H12" s="53">
        <f t="shared" si="2"/>
        <v>0</v>
      </c>
      <c r="I12" s="53">
        <f t="shared" ref="I12:I33" si="6">I11+H12</f>
        <v>534327.26900894998</v>
      </c>
      <c r="J12" s="42">
        <f t="shared" si="3"/>
        <v>0</v>
      </c>
    </row>
    <row r="13" spans="1:25" x14ac:dyDescent="0.2">
      <c r="A13" s="2">
        <v>4</v>
      </c>
      <c r="B13" s="46">
        <v>67660.483436684473</v>
      </c>
      <c r="C13" s="47">
        <f t="shared" si="4"/>
        <v>313090.76216588833</v>
      </c>
      <c r="D13" s="51">
        <f t="shared" si="0"/>
        <v>1741.0994019736172</v>
      </c>
      <c r="E13" s="37">
        <f t="shared" si="1"/>
        <v>277658.24799107632</v>
      </c>
      <c r="F13" s="37">
        <f t="shared" si="5"/>
        <v>56178.722874425759</v>
      </c>
      <c r="G13" s="45">
        <v>0</v>
      </c>
      <c r="H13" s="53">
        <f t="shared" si="2"/>
        <v>0</v>
      </c>
      <c r="I13" s="53">
        <f t="shared" si="6"/>
        <v>534327.26900894998</v>
      </c>
      <c r="J13" s="42">
        <f t="shared" si="3"/>
        <v>0</v>
      </c>
    </row>
    <row r="14" spans="1:25" x14ac:dyDescent="0.2">
      <c r="A14" s="2">
        <v>5</v>
      </c>
      <c r="B14" s="46">
        <v>40335.624778457495</v>
      </c>
      <c r="C14" s="47">
        <f t="shared" si="4"/>
        <v>353426.38694434584</v>
      </c>
      <c r="D14" s="51">
        <f t="shared" si="0"/>
        <v>1563.9896664826801</v>
      </c>
      <c r="E14" s="37">
        <f t="shared" si="1"/>
        <v>327870.74613001634</v>
      </c>
      <c r="F14" s="37">
        <f t="shared" si="5"/>
        <v>50212.49813894002</v>
      </c>
      <c r="G14" s="45">
        <v>0</v>
      </c>
      <c r="H14" s="53">
        <f t="shared" si="2"/>
        <v>0</v>
      </c>
      <c r="I14" s="53">
        <f t="shared" si="6"/>
        <v>534327.26900894998</v>
      </c>
      <c r="J14" s="42">
        <f t="shared" si="3"/>
        <v>0</v>
      </c>
    </row>
    <row r="15" spans="1:25" x14ac:dyDescent="0.2">
      <c r="A15" s="2">
        <v>6</v>
      </c>
      <c r="B15" s="46">
        <v>45867.010654278689</v>
      </c>
      <c r="C15" s="47">
        <f t="shared" si="4"/>
        <v>399293.39759862452</v>
      </c>
      <c r="D15" s="51">
        <f t="shared" si="0"/>
        <v>1416.8959727673696</v>
      </c>
      <c r="E15" s="37">
        <f t="shared" si="1"/>
        <v>373169.70237097226</v>
      </c>
      <c r="F15" s="37">
        <f t="shared" si="5"/>
        <v>45298.956240955915</v>
      </c>
      <c r="G15" s="45">
        <v>1</v>
      </c>
      <c r="H15" s="53">
        <f t="shared" si="2"/>
        <v>322685.81649548101</v>
      </c>
      <c r="I15" s="53">
        <f t="shared" si="6"/>
        <v>857013.08550443104</v>
      </c>
      <c r="J15" s="42">
        <f t="shared" si="3"/>
        <v>322685.81649548101</v>
      </c>
    </row>
    <row r="16" spans="1:25" x14ac:dyDescent="0.2">
      <c r="A16" s="2">
        <v>7</v>
      </c>
      <c r="B16" s="46">
        <v>31817.190999898994</v>
      </c>
      <c r="C16" s="47">
        <f t="shared" si="4"/>
        <v>431110.58859852352</v>
      </c>
      <c r="D16" s="51">
        <f t="shared" si="0"/>
        <v>1292.9832550197073</v>
      </c>
      <c r="E16" s="37">
        <f t="shared" si="1"/>
        <v>414358.85005228478</v>
      </c>
      <c r="F16" s="37">
        <f t="shared" si="5"/>
        <v>41189.147681312519</v>
      </c>
      <c r="G16" s="45">
        <v>0</v>
      </c>
      <c r="H16" s="53">
        <f t="shared" si="2"/>
        <v>0</v>
      </c>
      <c r="I16" s="53">
        <f t="shared" si="6"/>
        <v>857013.08550443104</v>
      </c>
      <c r="J16" s="42">
        <f t="shared" si="3"/>
        <v>0</v>
      </c>
    </row>
    <row r="17" spans="1:10" x14ac:dyDescent="0.2">
      <c r="A17" s="2">
        <v>8</v>
      </c>
      <c r="B17" s="46">
        <v>36848.721019245597</v>
      </c>
      <c r="C17" s="47">
        <f t="shared" si="4"/>
        <v>467959.30961776909</v>
      </c>
      <c r="D17" s="51">
        <f t="shared" si="0"/>
        <v>1187.3187004224101</v>
      </c>
      <c r="E17" s="37">
        <f t="shared" si="1"/>
        <v>452064.77362819994</v>
      </c>
      <c r="F17" s="37">
        <f t="shared" si="5"/>
        <v>37705.923575915163</v>
      </c>
      <c r="G17" s="45">
        <v>1</v>
      </c>
      <c r="H17" s="53">
        <f t="shared" si="2"/>
        <v>734796.2231608415</v>
      </c>
      <c r="I17" s="53">
        <f t="shared" si="6"/>
        <v>1591809.3086652725</v>
      </c>
      <c r="J17" s="42">
        <f t="shared" si="3"/>
        <v>734796.2231608415</v>
      </c>
    </row>
    <row r="18" spans="1:10" x14ac:dyDescent="0.2">
      <c r="A18" s="2">
        <v>9</v>
      </c>
      <c r="B18" s="46">
        <v>41697.790052219738</v>
      </c>
      <c r="C18" s="47">
        <f t="shared" si="4"/>
        <v>509657.09966998885</v>
      </c>
      <c r="D18" s="51">
        <f t="shared" si="0"/>
        <v>1096.2579449409359</v>
      </c>
      <c r="E18" s="37">
        <f t="shared" si="1"/>
        <v>486784.74554628896</v>
      </c>
      <c r="F18" s="37">
        <f t="shared" si="5"/>
        <v>34719.971918089024</v>
      </c>
      <c r="G18" s="45">
        <v>1</v>
      </c>
      <c r="H18" s="53">
        <f t="shared" si="2"/>
        <v>48689945.91300343</v>
      </c>
      <c r="I18" s="53">
        <f t="shared" si="6"/>
        <v>50281755.221668705</v>
      </c>
      <c r="J18" s="42">
        <f t="shared" si="3"/>
        <v>48689945.91300343</v>
      </c>
    </row>
    <row r="19" spans="1:10" x14ac:dyDescent="0.2">
      <c r="A19" s="2">
        <v>10</v>
      </c>
      <c r="B19" s="46">
        <v>30838.761897731776</v>
      </c>
      <c r="C19" s="47">
        <f t="shared" si="4"/>
        <v>540495.86156772065</v>
      </c>
      <c r="D19" s="51">
        <f t="shared" si="0"/>
        <v>1017.0533994870627</v>
      </c>
      <c r="E19" s="37">
        <f t="shared" si="1"/>
        <v>518919.55426778377</v>
      </c>
      <c r="F19" s="37">
        <f t="shared" si="5"/>
        <v>32134.808721494803</v>
      </c>
      <c r="G19" s="45">
        <v>1</v>
      </c>
      <c r="H19" s="53">
        <f t="shared" si="2"/>
        <v>1679737.3693862299</v>
      </c>
      <c r="I19" s="53">
        <f t="shared" si="6"/>
        <v>51961492.591054939</v>
      </c>
      <c r="J19" s="42">
        <f t="shared" si="3"/>
        <v>1679737.3693862299</v>
      </c>
    </row>
    <row r="20" spans="1:10" x14ac:dyDescent="0.2">
      <c r="A20" s="2">
        <v>11</v>
      </c>
      <c r="B20" s="46">
        <v>22858.504775759266</v>
      </c>
      <c r="C20" s="47">
        <f t="shared" si="4"/>
        <v>563354.36634347995</v>
      </c>
      <c r="D20" s="51">
        <f t="shared" si="0"/>
        <v>947.59656255816492</v>
      </c>
      <c r="E20" s="37">
        <f t="shared" si="1"/>
        <v>548796.61470715294</v>
      </c>
      <c r="F20" s="37">
        <f t="shared" si="5"/>
        <v>29877.060439369176</v>
      </c>
      <c r="G20" s="45">
        <v>1</v>
      </c>
      <c r="H20" s="53">
        <f t="shared" si="2"/>
        <v>49260123.603190742</v>
      </c>
      <c r="I20" s="53">
        <f t="shared" si="6"/>
        <v>101221616.19424568</v>
      </c>
      <c r="J20" s="42">
        <f t="shared" si="3"/>
        <v>49260123.603190742</v>
      </c>
    </row>
    <row r="21" spans="1:10" x14ac:dyDescent="0.2">
      <c r="A21" s="2">
        <v>12</v>
      </c>
      <c r="B21" s="46">
        <v>31789.808668527156</v>
      </c>
      <c r="C21" s="47">
        <f t="shared" si="4"/>
        <v>595144.17501200712</v>
      </c>
      <c r="D21" s="51">
        <f t="shared" si="0"/>
        <v>886.24391017092364</v>
      </c>
      <c r="E21" s="37">
        <f t="shared" si="1"/>
        <v>576686.60357860697</v>
      </c>
      <c r="F21" s="37">
        <f t="shared" si="5"/>
        <v>27889.988871454028</v>
      </c>
      <c r="G21" s="45">
        <v>1</v>
      </c>
      <c r="H21" s="53">
        <f t="shared" si="2"/>
        <v>15208594.449643487</v>
      </c>
      <c r="I21" s="53">
        <f t="shared" si="6"/>
        <v>116430210.64388917</v>
      </c>
      <c r="J21" s="42">
        <f t="shared" si="3"/>
        <v>15208594.449643487</v>
      </c>
    </row>
    <row r="22" spans="1:10" x14ac:dyDescent="0.2">
      <c r="A22" s="2">
        <v>13</v>
      </c>
      <c r="B22" s="46">
        <v>22739.490798493887</v>
      </c>
      <c r="C22" s="47">
        <f t="shared" si="4"/>
        <v>617883.66581050097</v>
      </c>
      <c r="D22" s="51">
        <f t="shared" si="0"/>
        <v>831.69647007914568</v>
      </c>
      <c r="E22" s="37">
        <f t="shared" si="1"/>
        <v>602815.67045994173</v>
      </c>
      <c r="F22" s="37">
        <f t="shared" si="5"/>
        <v>26129.066881334758</v>
      </c>
      <c r="G22" s="45">
        <v>1</v>
      </c>
      <c r="H22" s="53">
        <f t="shared" si="2"/>
        <v>11489226.021366864</v>
      </c>
      <c r="I22" s="53">
        <f t="shared" si="6"/>
        <v>127919436.66525604</v>
      </c>
      <c r="J22" s="42">
        <f t="shared" si="3"/>
        <v>11489226.021366864</v>
      </c>
    </row>
    <row r="23" spans="1:10" x14ac:dyDescent="0.2">
      <c r="A23" s="2">
        <v>14</v>
      </c>
      <c r="B23" s="46">
        <v>21667.875951341011</v>
      </c>
      <c r="C23" s="47">
        <f t="shared" si="4"/>
        <v>639551.54176184197</v>
      </c>
      <c r="D23" s="51">
        <f t="shared" si="0"/>
        <v>782.91478169611423</v>
      </c>
      <c r="E23" s="37">
        <f t="shared" si="1"/>
        <v>627374.55812045955</v>
      </c>
      <c r="F23" s="37">
        <f t="shared" si="5"/>
        <v>24558.887660517823</v>
      </c>
      <c r="G23" s="45">
        <v>1</v>
      </c>
      <c r="H23" s="53">
        <f t="shared" si="2"/>
        <v>8357948.702597429</v>
      </c>
      <c r="I23" s="53">
        <f t="shared" si="6"/>
        <v>136277385.36785346</v>
      </c>
      <c r="J23" s="42">
        <f t="shared" si="3"/>
        <v>8357948.702597429</v>
      </c>
    </row>
    <row r="24" spans="1:10" x14ac:dyDescent="0.2">
      <c r="A24" s="2">
        <v>15</v>
      </c>
      <c r="B24" s="46">
        <v>25733.715269573458</v>
      </c>
      <c r="C24" s="47">
        <f t="shared" si="4"/>
        <v>665285.25703141547</v>
      </c>
      <c r="D24" s="51">
        <f t="shared" si="0"/>
        <v>739.0577218826445</v>
      </c>
      <c r="E24" s="37">
        <f t="shared" si="1"/>
        <v>650525.5207663069</v>
      </c>
      <c r="F24" s="37">
        <f t="shared" si="5"/>
        <v>23150.96264584735</v>
      </c>
      <c r="G24" s="45">
        <v>1</v>
      </c>
      <c r="H24" s="53">
        <f t="shared" si="2"/>
        <v>6670611.1153640952</v>
      </c>
      <c r="I24" s="53">
        <f t="shared" si="6"/>
        <v>142947996.48321757</v>
      </c>
      <c r="J24" s="42">
        <f t="shared" si="3"/>
        <v>6670611.1153640952</v>
      </c>
    </row>
    <row r="25" spans="1:10" x14ac:dyDescent="0.2">
      <c r="A25" s="2">
        <v>16</v>
      </c>
      <c r="B25" s="46">
        <v>23614.159825024206</v>
      </c>
      <c r="C25" s="47">
        <f t="shared" si="4"/>
        <v>688899.41685643967</v>
      </c>
      <c r="D25" s="51">
        <f t="shared" si="0"/>
        <v>699.43776094108932</v>
      </c>
      <c r="E25" s="37">
        <f t="shared" si="1"/>
        <v>672407.64545465098</v>
      </c>
      <c r="F25" s="37">
        <f t="shared" si="5"/>
        <v>21882.124688344076</v>
      </c>
      <c r="G25" s="45">
        <v>1</v>
      </c>
      <c r="H25" s="53">
        <f t="shared" si="2"/>
        <v>2999945.7146945554</v>
      </c>
      <c r="I25" s="53">
        <f t="shared" si="6"/>
        <v>145947942.19791213</v>
      </c>
      <c r="J25" s="42">
        <f t="shared" si="3"/>
        <v>2999945.7146945554</v>
      </c>
    </row>
    <row r="26" spans="1:10" x14ac:dyDescent="0.2">
      <c r="A26" s="2">
        <v>17</v>
      </c>
      <c r="B26" s="46">
        <v>22757.461609048703</v>
      </c>
      <c r="C26" s="47">
        <f t="shared" si="4"/>
        <v>711656.87846548832</v>
      </c>
      <c r="D26" s="51">
        <f t="shared" si="0"/>
        <v>663.48774074232995</v>
      </c>
      <c r="E26" s="37">
        <f t="shared" si="1"/>
        <v>693140.99705382576</v>
      </c>
      <c r="F26" s="37">
        <f t="shared" si="5"/>
        <v>20733.351599174784</v>
      </c>
      <c r="G26" s="45">
        <v>1</v>
      </c>
      <c r="H26" s="53">
        <f t="shared" si="2"/>
        <v>4097021.3320717961</v>
      </c>
      <c r="I26" s="53">
        <f t="shared" si="6"/>
        <v>150044963.52998394</v>
      </c>
      <c r="J26" s="42">
        <f t="shared" si="3"/>
        <v>4097021.3320717961</v>
      </c>
    </row>
    <row r="27" spans="1:10" x14ac:dyDescent="0.2">
      <c r="A27" s="2">
        <v>18</v>
      </c>
      <c r="B27" s="46">
        <v>17942.428761461328</v>
      </c>
      <c r="C27" s="47">
        <f t="shared" si="4"/>
        <v>729599.3072269496</v>
      </c>
      <c r="D27" s="51">
        <f t="shared" si="0"/>
        <v>630.7358692824705</v>
      </c>
      <c r="E27" s="37">
        <f t="shared" si="1"/>
        <v>712829.88392201602</v>
      </c>
      <c r="F27" s="37">
        <f t="shared" si="5"/>
        <v>19688.886868190253</v>
      </c>
      <c r="G27" s="45">
        <v>1</v>
      </c>
      <c r="H27" s="53">
        <f t="shared" si="2"/>
        <v>3050115.9185591829</v>
      </c>
      <c r="I27" s="53">
        <f t="shared" si="6"/>
        <v>153095079.44854313</v>
      </c>
      <c r="J27" s="42">
        <f t="shared" si="3"/>
        <v>3050115.9185591829</v>
      </c>
    </row>
    <row r="28" spans="1:10" x14ac:dyDescent="0.2">
      <c r="A28" s="2">
        <v>19</v>
      </c>
      <c r="B28" s="46">
        <v>14560.497117359811</v>
      </c>
      <c r="C28" s="47">
        <f t="shared" si="4"/>
        <v>744159.80434430938</v>
      </c>
      <c r="D28" s="51">
        <f t="shared" si="0"/>
        <v>600.78666411710185</v>
      </c>
      <c r="E28" s="37">
        <f t="shared" si="1"/>
        <v>731565.45777070103</v>
      </c>
      <c r="F28" s="37">
        <f t="shared" si="5"/>
        <v>18735.573848685017</v>
      </c>
      <c r="G28" s="45">
        <v>1</v>
      </c>
      <c r="H28" s="53">
        <f t="shared" si="2"/>
        <v>17431265.71245316</v>
      </c>
      <c r="I28" s="53">
        <f t="shared" si="6"/>
        <v>170526345.16099629</v>
      </c>
      <c r="J28" s="42">
        <f t="shared" si="3"/>
        <v>17431265.71245316</v>
      </c>
    </row>
    <row r="29" spans="1:10" x14ac:dyDescent="0.2">
      <c r="A29" s="2">
        <v>20</v>
      </c>
      <c r="B29" s="46">
        <v>17141.536795045777</v>
      </c>
      <c r="C29" s="47">
        <f t="shared" si="4"/>
        <v>761301.34113935521</v>
      </c>
      <c r="D29" s="51">
        <f t="shared" si="0"/>
        <v>573.30626312742675</v>
      </c>
      <c r="E29" s="37">
        <f t="shared" si="1"/>
        <v>749427.80330281926</v>
      </c>
      <c r="F29" s="37">
        <f t="shared" si="5"/>
        <v>17862.345532118226</v>
      </c>
      <c r="G29" s="45">
        <v>1</v>
      </c>
      <c r="H29" s="53">
        <f t="shared" si="2"/>
        <v>519565.23543998</v>
      </c>
      <c r="I29" s="53">
        <f t="shared" si="6"/>
        <v>171045910.39643627</v>
      </c>
      <c r="J29" s="42">
        <f t="shared" si="3"/>
        <v>519565.23543998</v>
      </c>
    </row>
    <row r="30" spans="1:10" x14ac:dyDescent="0.2">
      <c r="A30" s="2">
        <v>21</v>
      </c>
      <c r="B30" s="46">
        <v>19345.602369182678</v>
      </c>
      <c r="C30" s="47">
        <f t="shared" si="4"/>
        <v>780646.94350853784</v>
      </c>
      <c r="D30" s="51">
        <f t="shared" si="0"/>
        <v>548.01098261408924</v>
      </c>
      <c r="E30" s="37">
        <f t="shared" si="1"/>
        <v>766487.63255393389</v>
      </c>
      <c r="F30" s="37">
        <f t="shared" si="5"/>
        <v>17059.829251114628</v>
      </c>
      <c r="G30" s="45">
        <v>1</v>
      </c>
      <c r="H30" s="53">
        <f t="shared" si="2"/>
        <v>5224758.747282533</v>
      </c>
      <c r="I30" s="53">
        <f t="shared" si="6"/>
        <v>176270669.14371881</v>
      </c>
      <c r="J30" s="42">
        <f t="shared" si="3"/>
        <v>5224758.747282533</v>
      </c>
    </row>
    <row r="31" spans="1:10" x14ac:dyDescent="0.2">
      <c r="A31" s="2">
        <v>22</v>
      </c>
      <c r="B31" s="46">
        <v>18783.854313577638</v>
      </c>
      <c r="C31" s="47">
        <f t="shared" si="4"/>
        <v>799430.79782211548</v>
      </c>
      <c r="D31" s="51">
        <f t="shared" si="0"/>
        <v>524.65831839685416</v>
      </c>
      <c r="E31" s="37">
        <f t="shared" si="1"/>
        <v>782807.66987577896</v>
      </c>
      <c r="F31" s="37">
        <f t="shared" si="5"/>
        <v>16320.03732184507</v>
      </c>
      <c r="G31" s="45">
        <v>1</v>
      </c>
      <c r="H31" s="53">
        <f t="shared" si="2"/>
        <v>6070394.1687501241</v>
      </c>
      <c r="I31" s="53">
        <f t="shared" si="6"/>
        <v>182341063.31246895</v>
      </c>
      <c r="J31" s="42">
        <f t="shared" si="3"/>
        <v>6070394.1687501241</v>
      </c>
    </row>
    <row r="32" spans="1:10" x14ac:dyDescent="0.2">
      <c r="A32" s="2">
        <v>23</v>
      </c>
      <c r="B32" s="46">
        <v>13363.666528782303</v>
      </c>
      <c r="C32" s="47">
        <f t="shared" si="4"/>
        <v>812794.46435089782</v>
      </c>
      <c r="D32" s="51">
        <f t="shared" si="0"/>
        <v>503.03980481262914</v>
      </c>
      <c r="E32" s="37">
        <f t="shared" si="1"/>
        <v>798443.79255446151</v>
      </c>
      <c r="F32" s="37">
        <f t="shared" si="5"/>
        <v>15636.122678682557</v>
      </c>
      <c r="G32" s="45">
        <v>1</v>
      </c>
      <c r="H32" s="53">
        <f t="shared" si="2"/>
        <v>5164056.9532194855</v>
      </c>
      <c r="I32" s="53">
        <f t="shared" si="6"/>
        <v>187505120.26568842</v>
      </c>
      <c r="J32" s="42">
        <f t="shared" si="3"/>
        <v>5164056.9532194855</v>
      </c>
    </row>
    <row r="33" spans="1:10" x14ac:dyDescent="0.2">
      <c r="A33" s="2">
        <v>24</v>
      </c>
      <c r="B33" s="46">
        <v>17440.603630915241</v>
      </c>
      <c r="C33" s="47">
        <f t="shared" si="4"/>
        <v>830235.0679818131</v>
      </c>
      <c r="D33" s="51">
        <f t="shared" si="0"/>
        <v>482.97530087234787</v>
      </c>
      <c r="E33" s="37">
        <f t="shared" si="1"/>
        <v>813445.97673000197</v>
      </c>
      <c r="F33" s="37">
        <f t="shared" si="5"/>
        <v>15002.18417554046</v>
      </c>
      <c r="G33" s="45">
        <v>1</v>
      </c>
      <c r="H33" s="53">
        <f t="shared" si="2"/>
        <v>5945889.4403502401</v>
      </c>
      <c r="I33" s="53">
        <f t="shared" si="6"/>
        <v>193451009.70603865</v>
      </c>
      <c r="J33" s="42">
        <f t="shared" si="3"/>
        <v>5945889.4403502401</v>
      </c>
    </row>
    <row r="34" spans="1:10" x14ac:dyDescent="0.2">
      <c r="C34" s="48"/>
    </row>
    <row r="35" spans="1:10" x14ac:dyDescent="0.2">
      <c r="C35" s="48"/>
    </row>
    <row r="36" spans="1:10" x14ac:dyDescent="0.2">
      <c r="C36" s="48"/>
      <c r="D36" s="57" t="s">
        <v>46</v>
      </c>
    </row>
    <row r="37" spans="1:10" x14ac:dyDescent="0.2">
      <c r="C37" s="48"/>
    </row>
  </sheetData>
  <phoneticPr fontId="2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" r:id="rId4" name="ComboBox1">
          <controlPr defaultSize="0" autoLine="0" linkedCell="W4" listFillRange="Y5:Y6" r:id="rId5">
            <anchor moveWithCells="1">
              <from>
                <xdr:col>7</xdr:col>
                <xdr:colOff>9525</xdr:colOff>
                <xdr:row>6</xdr:row>
                <xdr:rowOff>0</xdr:rowOff>
              </from>
              <to>
                <xdr:col>8</xdr:col>
                <xdr:colOff>628650</xdr:colOff>
                <xdr:row>7</xdr:row>
                <xdr:rowOff>76200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defaultSize="0" autoLine="0" linkedCell="W8" listFillRange="Y9:Y11" r:id="rId7">
            <anchor moveWithCells="1">
              <from>
                <xdr:col>9</xdr:col>
                <xdr:colOff>9525</xdr:colOff>
                <xdr:row>3</xdr:row>
                <xdr:rowOff>0</xdr:rowOff>
              </from>
              <to>
                <xdr:col>11</xdr:col>
                <xdr:colOff>66675</xdr:colOff>
                <xdr:row>4</xdr:row>
                <xdr:rowOff>76200</xdr:rowOff>
              </to>
            </anchor>
          </controlPr>
        </control>
      </mc:Choice>
      <mc:Fallback>
        <control shapeId="1028" r:id="rId6" name="ComboBox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518"/>
  <sheetViews>
    <sheetView topLeftCell="A10" workbookViewId="0">
      <selection activeCell="D17" sqref="D17"/>
    </sheetView>
  </sheetViews>
  <sheetFormatPr defaultColWidth="9" defaultRowHeight="12.75" x14ac:dyDescent="0.2"/>
  <cols>
    <col min="1" max="1" width="8.125" style="2" customWidth="1"/>
    <col min="2" max="2" width="10.375" style="2" customWidth="1"/>
    <col min="3" max="3" width="19.625" style="2" bestFit="1" customWidth="1"/>
    <col min="4" max="4" width="12.75" style="2" customWidth="1"/>
    <col min="5" max="5" width="8.875" style="2" customWidth="1"/>
    <col min="6" max="6" width="10.25" style="2" customWidth="1"/>
    <col min="7" max="7" width="8.75" style="2" customWidth="1"/>
    <col min="8" max="8" width="9" style="2"/>
    <col min="9" max="9" width="12.375" style="2" customWidth="1"/>
    <col min="10" max="10" width="11.625" style="2" customWidth="1"/>
    <col min="11" max="11" width="11.25" style="2" bestFit="1" customWidth="1"/>
    <col min="12" max="12" width="16" style="2" bestFit="1" customWidth="1"/>
    <col min="13" max="16384" width="9" style="2"/>
  </cols>
  <sheetData>
    <row r="1" spans="1:12" ht="20.25" x14ac:dyDescent="0.3">
      <c r="A1" s="1" t="s">
        <v>15</v>
      </c>
    </row>
    <row r="4" spans="1:12" x14ac:dyDescent="0.2">
      <c r="B4" s="3" t="s">
        <v>2</v>
      </c>
      <c r="C4" s="4">
        <f>Qi</f>
        <v>3033.8495994104173</v>
      </c>
      <c r="D4" s="2" t="s">
        <v>7</v>
      </c>
    </row>
    <row r="5" spans="1:12" x14ac:dyDescent="0.2">
      <c r="B5" s="3" t="s">
        <v>3</v>
      </c>
      <c r="C5" s="5">
        <f>Di</f>
        <v>2.0988641268573072</v>
      </c>
      <c r="D5" s="2" t="s">
        <v>20</v>
      </c>
    </row>
    <row r="6" spans="1:12" x14ac:dyDescent="0.2">
      <c r="B6" s="3" t="s">
        <v>4</v>
      </c>
      <c r="C6" s="5">
        <f>b</f>
        <v>0.80223590632858965</v>
      </c>
    </row>
    <row r="7" spans="1:12" x14ac:dyDescent="0.2">
      <c r="A7" s="3"/>
      <c r="C7" s="3" t="s">
        <v>11</v>
      </c>
      <c r="D7" s="6">
        <v>0.1</v>
      </c>
      <c r="E7" s="2" t="s">
        <v>19</v>
      </c>
    </row>
    <row r="8" spans="1:12" x14ac:dyDescent="0.2">
      <c r="A8" s="3"/>
      <c r="C8" s="3"/>
    </row>
    <row r="9" spans="1:12" x14ac:dyDescent="0.2">
      <c r="A9" s="3"/>
      <c r="C9" s="3" t="s">
        <v>17</v>
      </c>
      <c r="D9" s="7">
        <f>SUM(D14:D518)</f>
        <v>1738511.9885481203</v>
      </c>
      <c r="H9" s="3" t="s">
        <v>17</v>
      </c>
      <c r="I9" s="7">
        <f>SUM(I14:I518)</f>
        <v>1646197.2273241591</v>
      </c>
      <c r="J9" s="56"/>
    </row>
    <row r="10" spans="1:12" x14ac:dyDescent="0.2">
      <c r="A10" s="8"/>
      <c r="B10" s="9" t="s">
        <v>12</v>
      </c>
      <c r="C10" s="10"/>
      <c r="D10" s="10"/>
      <c r="E10" s="11"/>
      <c r="F10" s="12" t="s">
        <v>13</v>
      </c>
      <c r="G10" s="13"/>
      <c r="H10" s="13"/>
      <c r="I10" s="14"/>
      <c r="J10" s="14"/>
    </row>
    <row r="11" spans="1:12" x14ac:dyDescent="0.2">
      <c r="A11" s="8"/>
      <c r="B11" s="15"/>
      <c r="C11" s="16"/>
      <c r="D11" s="16"/>
      <c r="E11" s="17" t="s">
        <v>24</v>
      </c>
      <c r="F11" s="18" t="s">
        <v>26</v>
      </c>
      <c r="G11" s="16"/>
      <c r="H11" s="16"/>
      <c r="I11" s="16" t="s">
        <v>44</v>
      </c>
      <c r="J11" s="55" t="s">
        <v>44</v>
      </c>
      <c r="K11" s="8" t="s">
        <v>45</v>
      </c>
    </row>
    <row r="12" spans="1:12" x14ac:dyDescent="0.2">
      <c r="A12" s="8" t="s">
        <v>0</v>
      </c>
      <c r="B12" s="15"/>
      <c r="C12" s="16"/>
      <c r="D12" s="16" t="s">
        <v>32</v>
      </c>
      <c r="E12" s="17" t="s">
        <v>10</v>
      </c>
      <c r="F12" s="18" t="s">
        <v>27</v>
      </c>
      <c r="G12" s="16"/>
      <c r="H12" s="16"/>
      <c r="I12" s="16" t="s">
        <v>32</v>
      </c>
      <c r="J12" s="19" t="s">
        <v>29</v>
      </c>
      <c r="K12" s="19" t="s">
        <v>29</v>
      </c>
    </row>
    <row r="13" spans="1:12" x14ac:dyDescent="0.2">
      <c r="A13" s="8" t="s">
        <v>23</v>
      </c>
      <c r="B13" s="20" t="s">
        <v>21</v>
      </c>
      <c r="C13" s="21" t="s">
        <v>6</v>
      </c>
      <c r="D13" s="21" t="s">
        <v>1</v>
      </c>
      <c r="E13" s="22" t="s">
        <v>25</v>
      </c>
      <c r="F13" s="23" t="s">
        <v>25</v>
      </c>
      <c r="G13" s="21" t="s">
        <v>14</v>
      </c>
      <c r="H13" s="21" t="s">
        <v>22</v>
      </c>
      <c r="I13" s="21" t="s">
        <v>1</v>
      </c>
      <c r="J13" s="24" t="s">
        <v>1</v>
      </c>
      <c r="K13" s="24" t="s">
        <v>1</v>
      </c>
    </row>
    <row r="14" spans="1:12" x14ac:dyDescent="0.2">
      <c r="A14" s="2">
        <v>0</v>
      </c>
      <c r="B14" s="25">
        <f>$C$4*(1+($C$6*$C$5*A14))^(-1/$C$6)</f>
        <v>3033.8495994104173</v>
      </c>
      <c r="C14" s="26">
        <f>((C4^C6)/((1-C6)*C5))*((C4^(1-C6))-(B14^(1-C6)))</f>
        <v>0</v>
      </c>
      <c r="D14" s="26">
        <v>0</v>
      </c>
      <c r="E14" s="27"/>
      <c r="F14" s="28">
        <f>C5</f>
        <v>2.0988641268573072</v>
      </c>
      <c r="G14" s="29">
        <f>$C$6</f>
        <v>0.80223590632858965</v>
      </c>
      <c r="H14" s="30">
        <f>IF($C$6=0, $C$4*EXP(-A14*($C$5/12)), $C$4*(1+$C$6*($C$5/12)*A14)^(-1/$C$6))</f>
        <v>3033.8495994104173</v>
      </c>
      <c r="I14" s="26">
        <v>0</v>
      </c>
      <c r="J14" s="31">
        <v>0</v>
      </c>
      <c r="K14" s="31">
        <v>0</v>
      </c>
    </row>
    <row r="15" spans="1:12" x14ac:dyDescent="0.2">
      <c r="A15" s="2">
        <v>1</v>
      </c>
      <c r="B15" s="25">
        <f>$C$4*(1+($C$6*($C$5/12)*A15))^(-1/$C$6)</f>
        <v>2575.796227901938</v>
      </c>
      <c r="C15" s="32">
        <f>(($C$4^$C$6)/((1-$C$6)*($C$5/12)))*(($C$4^(1-$C$6))-(B15^(1-$C$6)))*30.4375</f>
        <v>85029.332945070244</v>
      </c>
      <c r="D15" s="32">
        <f>C15</f>
        <v>85029.332945070244</v>
      </c>
      <c r="E15" s="33">
        <f>-LN(B15/B14)*12</f>
        <v>1.964083283312096</v>
      </c>
      <c r="F15" s="34">
        <f>IF(E15&gt;0.1,E15,0.1)</f>
        <v>1.964083283312096</v>
      </c>
      <c r="G15" s="29">
        <f t="shared" ref="G15:G25" si="0">$C$6</f>
        <v>0.80223590632858965</v>
      </c>
      <c r="H15" s="35">
        <f>H14*EXP(-F15/12)</f>
        <v>2575.796227901938</v>
      </c>
      <c r="I15" s="32">
        <f>IF(G15=0,((H14-H15)/(F15/12)*30.4375),D15)</f>
        <v>85029.332945070244</v>
      </c>
      <c r="J15" s="36">
        <f>I15+J14</f>
        <v>85029.332945070244</v>
      </c>
      <c r="K15" s="36">
        <v>4490</v>
      </c>
    </row>
    <row r="16" spans="1:12" x14ac:dyDescent="0.2">
      <c r="A16" s="2">
        <v>2</v>
      </c>
      <c r="B16" s="25">
        <f t="shared" ref="B16:B79" si="1">$C$4*(1+($C$6*($C$5/12)*A16))^(-1/$C$6)</f>
        <v>2228.8888633606925</v>
      </c>
      <c r="C16" s="32">
        <f t="shared" ref="C16:C79" si="2">(($C$4^$C$6)/((1-$C$6)*($C$5/12)))*(($C$4^(1-$C$6))-(B16^(1-$C$6)))*30.4375</f>
        <v>157921.36851933558</v>
      </c>
      <c r="D16" s="32">
        <f>C16-C15</f>
        <v>72892.035574265334</v>
      </c>
      <c r="E16" s="33">
        <f t="shared" ref="E16:E79" si="3">-LN(B16/B15)*12</f>
        <v>1.7358660875236622</v>
      </c>
      <c r="F16" s="34">
        <f t="shared" ref="F16:F79" si="4">IF(E16&gt;0.1,E16,0.1)</f>
        <v>1.7358660875236622</v>
      </c>
      <c r="G16" s="29">
        <f t="shared" si="0"/>
        <v>0.80223590632858965</v>
      </c>
      <c r="H16" s="35">
        <f t="shared" ref="H16:H79" si="5">H15*EXP(-F16/12)</f>
        <v>2228.8888633606925</v>
      </c>
      <c r="I16" s="32">
        <f t="shared" ref="I16:I79" si="6">IF(G16=0,((H15-H16)/(F16/12)*30.4375),D16)</f>
        <v>72892.035574265334</v>
      </c>
      <c r="J16" s="36">
        <f t="shared" ref="J16:J79" si="7">I16+J15</f>
        <v>157921.36851933558</v>
      </c>
      <c r="K16" s="36">
        <v>11223</v>
      </c>
      <c r="L16" s="38"/>
    </row>
    <row r="17" spans="1:11" x14ac:dyDescent="0.2">
      <c r="A17" s="2">
        <v>3</v>
      </c>
      <c r="B17" s="25">
        <f t="shared" si="1"/>
        <v>1957.9591386991272</v>
      </c>
      <c r="C17" s="32">
        <f t="shared" si="2"/>
        <v>221479.52511665056</v>
      </c>
      <c r="D17" s="32">
        <f t="shared" ref="D17:D80" si="8">C17-C16</f>
        <v>63558.156597314985</v>
      </c>
      <c r="E17" s="33">
        <f t="shared" si="3"/>
        <v>1.5552062250115295</v>
      </c>
      <c r="F17" s="34">
        <f t="shared" si="4"/>
        <v>1.5552062250115295</v>
      </c>
      <c r="G17" s="29">
        <f t="shared" si="0"/>
        <v>0.80223590632858965</v>
      </c>
      <c r="H17" s="35">
        <f t="shared" si="5"/>
        <v>1957.9591386991272</v>
      </c>
      <c r="I17" s="32">
        <f t="shared" si="6"/>
        <v>63558.156597314985</v>
      </c>
      <c r="J17" s="36">
        <f t="shared" si="7"/>
        <v>221479.52511665056</v>
      </c>
      <c r="K17" s="36">
        <v>16252</v>
      </c>
    </row>
    <row r="18" spans="1:11" x14ac:dyDescent="0.2">
      <c r="A18" s="2">
        <v>4</v>
      </c>
      <c r="B18" s="25">
        <f t="shared" si="1"/>
        <v>1741.0994019736172</v>
      </c>
      <c r="C18" s="32">
        <f t="shared" si="2"/>
        <v>277658.24799107632</v>
      </c>
      <c r="D18" s="32">
        <f t="shared" si="8"/>
        <v>56178.722874425759</v>
      </c>
      <c r="E18" s="33">
        <f t="shared" si="3"/>
        <v>1.4086310529492896</v>
      </c>
      <c r="F18" s="34">
        <f t="shared" si="4"/>
        <v>1.4086310529492896</v>
      </c>
      <c r="G18" s="29">
        <f t="shared" si="0"/>
        <v>0.80223590632858965</v>
      </c>
      <c r="H18" s="35">
        <f t="shared" si="5"/>
        <v>1741.0994019736172</v>
      </c>
      <c r="I18" s="32">
        <f t="shared" si="6"/>
        <v>56178.722874425759</v>
      </c>
      <c r="J18" s="36">
        <f t="shared" si="7"/>
        <v>277658.24799107632</v>
      </c>
      <c r="K18" s="36">
        <v>19597</v>
      </c>
    </row>
    <row r="19" spans="1:11" x14ac:dyDescent="0.2">
      <c r="A19" s="2">
        <v>5</v>
      </c>
      <c r="B19" s="25">
        <f t="shared" si="1"/>
        <v>1563.9896664826801</v>
      </c>
      <c r="C19" s="32">
        <f t="shared" si="2"/>
        <v>327870.74613001634</v>
      </c>
      <c r="D19" s="32">
        <f t="shared" si="8"/>
        <v>50212.49813894002</v>
      </c>
      <c r="E19" s="33">
        <f t="shared" si="3"/>
        <v>1.2873206270537028</v>
      </c>
      <c r="F19" s="34">
        <f t="shared" si="4"/>
        <v>1.2873206270537028</v>
      </c>
      <c r="G19" s="29">
        <f t="shared" si="0"/>
        <v>0.80223590632858965</v>
      </c>
      <c r="H19" s="35">
        <f t="shared" si="5"/>
        <v>1563.9896664826801</v>
      </c>
      <c r="I19" s="32">
        <f t="shared" si="6"/>
        <v>50212.49813894002</v>
      </c>
      <c r="J19" s="36">
        <f t="shared" si="7"/>
        <v>327870.74613001634</v>
      </c>
      <c r="K19" s="36">
        <v>23131</v>
      </c>
    </row>
    <row r="20" spans="1:11" x14ac:dyDescent="0.2">
      <c r="A20" s="2">
        <v>6</v>
      </c>
      <c r="B20" s="25">
        <f t="shared" si="1"/>
        <v>1416.8959727673696</v>
      </c>
      <c r="C20" s="32">
        <f t="shared" si="2"/>
        <v>373169.70237097226</v>
      </c>
      <c r="D20" s="32">
        <f t="shared" si="8"/>
        <v>45298.956240955915</v>
      </c>
      <c r="E20" s="33">
        <f t="shared" si="3"/>
        <v>1.1852578883199691</v>
      </c>
      <c r="F20" s="34">
        <f t="shared" si="4"/>
        <v>1.1852578883199691</v>
      </c>
      <c r="G20" s="29">
        <f t="shared" si="0"/>
        <v>0.80223590632858965</v>
      </c>
      <c r="H20" s="35">
        <f t="shared" si="5"/>
        <v>1416.8959727673696</v>
      </c>
      <c r="I20" s="32">
        <f t="shared" si="6"/>
        <v>45298.956240955915</v>
      </c>
      <c r="J20" s="36">
        <f t="shared" si="7"/>
        <v>373169.70237097226</v>
      </c>
      <c r="K20" s="36">
        <v>26363</v>
      </c>
    </row>
    <row r="21" spans="1:11" x14ac:dyDescent="0.2">
      <c r="A21" s="2">
        <v>7</v>
      </c>
      <c r="B21" s="25">
        <f t="shared" si="1"/>
        <v>1292.9832550197073</v>
      </c>
      <c r="C21" s="32">
        <f t="shared" si="2"/>
        <v>414358.85005228478</v>
      </c>
      <c r="D21" s="32">
        <f t="shared" si="8"/>
        <v>41189.147681312519</v>
      </c>
      <c r="E21" s="33">
        <f t="shared" si="3"/>
        <v>1.0981967409756481</v>
      </c>
      <c r="F21" s="34">
        <f t="shared" si="4"/>
        <v>1.0981967409756481</v>
      </c>
      <c r="G21" s="29">
        <f t="shared" si="0"/>
        <v>0.80223590632858965</v>
      </c>
      <c r="H21" s="35">
        <f t="shared" si="5"/>
        <v>1292.9832550197073</v>
      </c>
      <c r="I21" s="32">
        <f t="shared" si="6"/>
        <v>41189.147681312519</v>
      </c>
      <c r="J21" s="36">
        <f t="shared" si="7"/>
        <v>414358.85005228478</v>
      </c>
      <c r="K21" s="36">
        <v>29372.6</v>
      </c>
    </row>
    <row r="22" spans="1:11" x14ac:dyDescent="0.2">
      <c r="A22" s="2">
        <v>8</v>
      </c>
      <c r="B22" s="25">
        <f t="shared" si="1"/>
        <v>1187.3187004224101</v>
      </c>
      <c r="C22" s="32">
        <f t="shared" si="2"/>
        <v>452064.77362819994</v>
      </c>
      <c r="D22" s="32">
        <f t="shared" si="8"/>
        <v>37705.923575915163</v>
      </c>
      <c r="E22" s="33">
        <f t="shared" si="3"/>
        <v>1.0230549273119198</v>
      </c>
      <c r="F22" s="34">
        <f t="shared" si="4"/>
        <v>1.0230549273119198</v>
      </c>
      <c r="G22" s="29">
        <f t="shared" si="0"/>
        <v>0.80223590632858965</v>
      </c>
      <c r="H22" s="35">
        <f t="shared" si="5"/>
        <v>1187.3187004224101</v>
      </c>
      <c r="I22" s="32">
        <f t="shared" si="6"/>
        <v>37705.923575915163</v>
      </c>
      <c r="J22" s="36">
        <f t="shared" si="7"/>
        <v>452064.77362819994</v>
      </c>
      <c r="K22" s="36">
        <v>32047.8</v>
      </c>
    </row>
    <row r="23" spans="1:11" x14ac:dyDescent="0.2">
      <c r="A23" s="2">
        <v>9</v>
      </c>
      <c r="B23" s="25">
        <f t="shared" si="1"/>
        <v>1096.2579449409359</v>
      </c>
      <c r="C23" s="32">
        <f t="shared" si="2"/>
        <v>486784.74554628896</v>
      </c>
      <c r="D23" s="32">
        <f t="shared" si="8"/>
        <v>34719.971918089024</v>
      </c>
      <c r="E23" s="33">
        <f t="shared" si="3"/>
        <v>0.9575407186062308</v>
      </c>
      <c r="F23" s="34">
        <f t="shared" si="4"/>
        <v>0.9575407186062308</v>
      </c>
      <c r="G23" s="29">
        <f t="shared" si="0"/>
        <v>0.80223590632858965</v>
      </c>
      <c r="H23" s="35">
        <f t="shared" si="5"/>
        <v>1096.2579449409359</v>
      </c>
      <c r="I23" s="32">
        <f t="shared" si="6"/>
        <v>34719.971918089024</v>
      </c>
      <c r="J23" s="36">
        <f t="shared" si="7"/>
        <v>486784.74554628896</v>
      </c>
      <c r="K23" s="36">
        <v>34783.800000000003</v>
      </c>
    </row>
    <row r="24" spans="1:11" x14ac:dyDescent="0.2">
      <c r="A24" s="2">
        <v>10</v>
      </c>
      <c r="B24" s="25">
        <f t="shared" si="1"/>
        <v>1017.0533994870627</v>
      </c>
      <c r="C24" s="32">
        <f t="shared" si="2"/>
        <v>518919.55426778377</v>
      </c>
      <c r="D24" s="32">
        <f t="shared" si="8"/>
        <v>32134.808721494803</v>
      </c>
      <c r="E24" s="33">
        <f t="shared" si="3"/>
        <v>0.89991467400356639</v>
      </c>
      <c r="F24" s="34">
        <f t="shared" si="4"/>
        <v>0.89991467400356639</v>
      </c>
      <c r="G24" s="29">
        <f t="shared" si="0"/>
        <v>0.80223590632858965</v>
      </c>
      <c r="H24" s="35">
        <f t="shared" si="5"/>
        <v>1017.0533994870627</v>
      </c>
      <c r="I24" s="32">
        <f t="shared" si="6"/>
        <v>32134.808721494803</v>
      </c>
      <c r="J24" s="36">
        <f t="shared" si="7"/>
        <v>518919.55426778377</v>
      </c>
      <c r="K24" s="36">
        <v>37580.600000000006</v>
      </c>
    </row>
    <row r="25" spans="1:11" x14ac:dyDescent="0.2">
      <c r="A25" s="2">
        <v>11</v>
      </c>
      <c r="B25" s="25">
        <f t="shared" si="1"/>
        <v>947.59656255816492</v>
      </c>
      <c r="C25" s="32">
        <f t="shared" si="2"/>
        <v>548796.61470715294</v>
      </c>
      <c r="D25" s="32">
        <f t="shared" si="8"/>
        <v>29877.060439369176</v>
      </c>
      <c r="E25" s="33">
        <f t="shared" si="3"/>
        <v>0.84883268143725066</v>
      </c>
      <c r="F25" s="34">
        <f t="shared" si="4"/>
        <v>0.84883268143725066</v>
      </c>
      <c r="G25" s="29">
        <f t="shared" si="0"/>
        <v>0.80223590632858965</v>
      </c>
      <c r="H25" s="35">
        <f t="shared" si="5"/>
        <v>947.59656255816492</v>
      </c>
      <c r="I25" s="32">
        <f t="shared" si="6"/>
        <v>29877.060439369176</v>
      </c>
      <c r="J25" s="36">
        <f t="shared" si="7"/>
        <v>548796.61470715294</v>
      </c>
      <c r="K25" s="36">
        <v>39951.800000000003</v>
      </c>
    </row>
    <row r="26" spans="1:11" x14ac:dyDescent="0.2">
      <c r="A26" s="2">
        <v>12</v>
      </c>
      <c r="B26" s="25">
        <f t="shared" si="1"/>
        <v>886.24391017092364</v>
      </c>
      <c r="C26" s="32">
        <f t="shared" si="2"/>
        <v>576686.60357860697</v>
      </c>
      <c r="D26" s="32">
        <f t="shared" si="8"/>
        <v>27889.988871454028</v>
      </c>
      <c r="E26" s="33">
        <f t="shared" si="3"/>
        <v>0.80323966066289165</v>
      </c>
      <c r="F26" s="34">
        <f t="shared" si="4"/>
        <v>0.80323966066289165</v>
      </c>
      <c r="G26" s="29">
        <v>0</v>
      </c>
      <c r="H26" s="35">
        <f t="shared" si="5"/>
        <v>886.24391017092364</v>
      </c>
      <c r="I26" s="32">
        <f t="shared" si="6"/>
        <v>27898.343896448412</v>
      </c>
      <c r="J26" s="36">
        <f t="shared" si="7"/>
        <v>576694.95860360132</v>
      </c>
      <c r="K26" s="36">
        <v>42839.8</v>
      </c>
    </row>
    <row r="27" spans="1:11" x14ac:dyDescent="0.2">
      <c r="A27" s="2">
        <v>13</v>
      </c>
      <c r="B27" s="25">
        <f t="shared" si="1"/>
        <v>831.69647007914568</v>
      </c>
      <c r="C27" s="32">
        <f t="shared" si="2"/>
        <v>602815.67045994173</v>
      </c>
      <c r="D27" s="32">
        <f t="shared" si="8"/>
        <v>26129.066881334758</v>
      </c>
      <c r="E27" s="33">
        <f t="shared" si="3"/>
        <v>0.76229582068136725</v>
      </c>
      <c r="F27" s="34">
        <f t="shared" si="4"/>
        <v>0.76229582068136725</v>
      </c>
      <c r="G27" s="29">
        <v>0</v>
      </c>
      <c r="H27" s="35">
        <f t="shared" si="5"/>
        <v>831.69647007914568</v>
      </c>
      <c r="I27" s="32">
        <f t="shared" si="6"/>
        <v>26136.116653130281</v>
      </c>
      <c r="J27" s="36">
        <f t="shared" si="7"/>
        <v>602831.07525673159</v>
      </c>
      <c r="K27" s="36">
        <v>45423.8</v>
      </c>
    </row>
    <row r="28" spans="1:11" x14ac:dyDescent="0.2">
      <c r="A28" s="2">
        <v>14</v>
      </c>
      <c r="B28" s="25">
        <f t="shared" si="1"/>
        <v>782.91478169611423</v>
      </c>
      <c r="C28" s="32">
        <f t="shared" si="2"/>
        <v>627374.55812045955</v>
      </c>
      <c r="D28" s="32">
        <f t="shared" si="8"/>
        <v>24558.887660517823</v>
      </c>
      <c r="E28" s="33">
        <f t="shared" si="3"/>
        <v>0.72532440253563135</v>
      </c>
      <c r="F28" s="34">
        <f t="shared" si="4"/>
        <v>0.72532440253563135</v>
      </c>
      <c r="G28" s="29">
        <v>0</v>
      </c>
      <c r="H28" s="35">
        <f t="shared" si="5"/>
        <v>782.91478169611423</v>
      </c>
      <c r="I28" s="32">
        <f t="shared" si="6"/>
        <v>24564.886579873422</v>
      </c>
      <c r="J28" s="36">
        <f t="shared" si="7"/>
        <v>627395.96183660498</v>
      </c>
      <c r="K28" s="36">
        <v>47411.8</v>
      </c>
    </row>
    <row r="29" spans="1:11" x14ac:dyDescent="0.2">
      <c r="A29" s="2">
        <v>15</v>
      </c>
      <c r="B29" s="25">
        <f t="shared" si="1"/>
        <v>739.0577218826445</v>
      </c>
      <c r="C29" s="32">
        <f t="shared" si="2"/>
        <v>650525.5207663069</v>
      </c>
      <c r="D29" s="32">
        <f t="shared" si="8"/>
        <v>23150.96264584735</v>
      </c>
      <c r="E29" s="33">
        <f t="shared" si="3"/>
        <v>0.69177394124532943</v>
      </c>
      <c r="F29" s="34">
        <f t="shared" si="4"/>
        <v>0.69177394124532943</v>
      </c>
      <c r="G29" s="29">
        <v>0</v>
      </c>
      <c r="H29" s="35">
        <f t="shared" si="5"/>
        <v>739.0577218826445</v>
      </c>
      <c r="I29" s="32">
        <f t="shared" si="6"/>
        <v>23156.106557053652</v>
      </c>
      <c r="J29" s="36">
        <f t="shared" si="7"/>
        <v>650552.06839365861</v>
      </c>
      <c r="K29" s="36">
        <v>50299.8</v>
      </c>
    </row>
    <row r="30" spans="1:11" x14ac:dyDescent="0.2">
      <c r="A30" s="2">
        <v>16</v>
      </c>
      <c r="B30" s="25">
        <f t="shared" si="1"/>
        <v>699.43776094108932</v>
      </c>
      <c r="C30" s="32">
        <f t="shared" si="2"/>
        <v>672407.64545465098</v>
      </c>
      <c r="D30" s="32">
        <f t="shared" si="8"/>
        <v>21882.124688344076</v>
      </c>
      <c r="E30" s="33">
        <f t="shared" si="3"/>
        <v>0.66119054811079558</v>
      </c>
      <c r="F30" s="34">
        <f t="shared" si="4"/>
        <v>0.66119054811079558</v>
      </c>
      <c r="G30" s="29">
        <v>0</v>
      </c>
      <c r="H30" s="35">
        <f t="shared" si="5"/>
        <v>699.43776094108932</v>
      </c>
      <c r="I30" s="32">
        <f t="shared" si="6"/>
        <v>21886.566248188556</v>
      </c>
      <c r="J30" s="36">
        <f t="shared" si="7"/>
        <v>672438.63464184722</v>
      </c>
      <c r="K30" s="36">
        <v>52944.600000000006</v>
      </c>
    </row>
    <row r="31" spans="1:11" x14ac:dyDescent="0.2">
      <c r="A31" s="2">
        <v>17</v>
      </c>
      <c r="B31" s="25">
        <f t="shared" si="1"/>
        <v>663.48774074232995</v>
      </c>
      <c r="C31" s="32">
        <f t="shared" si="2"/>
        <v>693140.99705382576</v>
      </c>
      <c r="D31" s="32">
        <f t="shared" si="8"/>
        <v>20733.351599174784</v>
      </c>
      <c r="E31" s="33">
        <f t="shared" si="3"/>
        <v>0.63319724039976399</v>
      </c>
      <c r="F31" s="34">
        <f t="shared" si="4"/>
        <v>0.63319724039976399</v>
      </c>
      <c r="G31" s="29">
        <v>0</v>
      </c>
      <c r="H31" s="35">
        <f t="shared" si="5"/>
        <v>663.48774074232995</v>
      </c>
      <c r="I31" s="32">
        <f t="shared" si="6"/>
        <v>20737.21115604811</v>
      </c>
      <c r="J31" s="36">
        <f t="shared" si="7"/>
        <v>693175.84579789534</v>
      </c>
      <c r="K31" s="36">
        <v>55437.400000000009</v>
      </c>
    </row>
    <row r="32" spans="1:11" x14ac:dyDescent="0.2">
      <c r="A32" s="2">
        <v>18</v>
      </c>
      <c r="B32" s="25">
        <f t="shared" si="1"/>
        <v>630.7358692824705</v>
      </c>
      <c r="C32" s="32">
        <f t="shared" si="2"/>
        <v>712829.88392201602</v>
      </c>
      <c r="D32" s="32">
        <f t="shared" si="8"/>
        <v>19688.886868190253</v>
      </c>
      <c r="E32" s="33">
        <f t="shared" si="3"/>
        <v>0.60747831265001495</v>
      </c>
      <c r="F32" s="34">
        <f t="shared" si="4"/>
        <v>0.60747831265001495</v>
      </c>
      <c r="G32" s="29">
        <v>0</v>
      </c>
      <c r="H32" s="35">
        <f t="shared" si="5"/>
        <v>630.7358692824705</v>
      </c>
      <c r="I32" s="32">
        <f t="shared" si="6"/>
        <v>19692.260285850993</v>
      </c>
      <c r="J32" s="36">
        <f t="shared" si="7"/>
        <v>712868.1060837463</v>
      </c>
      <c r="K32" s="36">
        <v>57717.400000000009</v>
      </c>
    </row>
    <row r="33" spans="1:11" x14ac:dyDescent="0.2">
      <c r="A33" s="2">
        <v>19</v>
      </c>
      <c r="B33" s="25">
        <f t="shared" si="1"/>
        <v>600.78666411710185</v>
      </c>
      <c r="C33" s="32">
        <f t="shared" si="2"/>
        <v>731565.45777070103</v>
      </c>
      <c r="D33" s="32">
        <f t="shared" si="8"/>
        <v>18735.573848685017</v>
      </c>
      <c r="E33" s="33">
        <f t="shared" si="3"/>
        <v>0.58376737082674635</v>
      </c>
      <c r="F33" s="34">
        <f t="shared" si="4"/>
        <v>0.58376737082674635</v>
      </c>
      <c r="G33" s="29">
        <v>0</v>
      </c>
      <c r="H33" s="35">
        <f t="shared" si="5"/>
        <v>600.78666411710185</v>
      </c>
      <c r="I33" s="32">
        <f t="shared" si="6"/>
        <v>18738.538214561191</v>
      </c>
      <c r="J33" s="36">
        <f t="shared" si="7"/>
        <v>731606.64429830748</v>
      </c>
      <c r="K33" s="36">
        <v>60423.000000000007</v>
      </c>
    </row>
    <row r="34" spans="1:11" x14ac:dyDescent="0.2">
      <c r="A34" s="2">
        <v>20</v>
      </c>
      <c r="B34" s="25">
        <f t="shared" si="1"/>
        <v>573.30626312742675</v>
      </c>
      <c r="C34" s="32">
        <f t="shared" si="2"/>
        <v>749427.80330281926</v>
      </c>
      <c r="D34" s="32">
        <f t="shared" si="8"/>
        <v>17862.345532118226</v>
      </c>
      <c r="E34" s="33">
        <f t="shared" si="3"/>
        <v>0.56183806534347713</v>
      </c>
      <c r="F34" s="34">
        <f t="shared" si="4"/>
        <v>0.56183806534347713</v>
      </c>
      <c r="G34" s="29">
        <v>0</v>
      </c>
      <c r="H34" s="35">
        <f t="shared" si="5"/>
        <v>573.30626312742675</v>
      </c>
      <c r="I34" s="32">
        <f t="shared" si="6"/>
        <v>17864.963377557244</v>
      </c>
      <c r="J34" s="36">
        <f t="shared" si="7"/>
        <v>749471.60767586471</v>
      </c>
      <c r="K34" s="36">
        <v>63037.400000000009</v>
      </c>
    </row>
    <row r="35" spans="1:11" x14ac:dyDescent="0.2">
      <c r="A35" s="2">
        <v>21</v>
      </c>
      <c r="B35" s="25">
        <f t="shared" si="1"/>
        <v>548.01098261408924</v>
      </c>
      <c r="C35" s="32">
        <f t="shared" si="2"/>
        <v>766487.63255393389</v>
      </c>
      <c r="D35" s="32">
        <f t="shared" si="8"/>
        <v>17059.829251114628</v>
      </c>
      <c r="E35" s="33">
        <f t="shared" si="3"/>
        <v>0.54149683842607943</v>
      </c>
      <c r="F35" s="34">
        <f t="shared" si="4"/>
        <v>0.54149683842607943</v>
      </c>
      <c r="G35" s="29">
        <v>0</v>
      </c>
      <c r="H35" s="35">
        <f t="shared" si="5"/>
        <v>548.01098261408924</v>
      </c>
      <c r="I35" s="32">
        <f t="shared" si="6"/>
        <v>17062.151709603691</v>
      </c>
      <c r="J35" s="36">
        <f t="shared" si="7"/>
        <v>766533.75938546844</v>
      </c>
      <c r="K35" s="36">
        <v>65621.400000000009</v>
      </c>
    </row>
    <row r="36" spans="1:11" x14ac:dyDescent="0.2">
      <c r="A36" s="2">
        <v>22</v>
      </c>
      <c r="B36" s="25">
        <f t="shared" si="1"/>
        <v>524.65831839685416</v>
      </c>
      <c r="C36" s="32">
        <f t="shared" si="2"/>
        <v>782807.66987577896</v>
      </c>
      <c r="D36" s="32">
        <f t="shared" si="8"/>
        <v>16320.03732184507</v>
      </c>
      <c r="E36" s="33">
        <f t="shared" si="3"/>
        <v>0.52257719280027248</v>
      </c>
      <c r="F36" s="34">
        <f t="shared" si="4"/>
        <v>0.52257719280027248</v>
      </c>
      <c r="G36" s="29">
        <v>0</v>
      </c>
      <c r="H36" s="35">
        <f t="shared" si="5"/>
        <v>524.65831839685416</v>
      </c>
      <c r="I36" s="32">
        <f t="shared" si="6"/>
        <v>16322.106519113033</v>
      </c>
      <c r="J36" s="36">
        <f t="shared" si="7"/>
        <v>782855.8659045815</v>
      </c>
      <c r="K36" s="36">
        <v>67992.600000000006</v>
      </c>
    </row>
    <row r="37" spans="1:11" x14ac:dyDescent="0.2">
      <c r="A37" s="2">
        <v>23</v>
      </c>
      <c r="B37" s="25">
        <f t="shared" si="1"/>
        <v>503.03980481262914</v>
      </c>
      <c r="C37" s="32">
        <f t="shared" si="2"/>
        <v>798443.79255446151</v>
      </c>
      <c r="D37" s="32">
        <f t="shared" si="8"/>
        <v>15636.122678682557</v>
      </c>
      <c r="E37" s="33">
        <f t="shared" si="3"/>
        <v>0.50493512194380663</v>
      </c>
      <c r="F37" s="34">
        <f t="shared" si="4"/>
        <v>0.50493512194380663</v>
      </c>
      <c r="G37" s="29">
        <v>0</v>
      </c>
      <c r="H37" s="35">
        <f t="shared" si="5"/>
        <v>503.03980481262914</v>
      </c>
      <c r="I37" s="32">
        <f t="shared" si="6"/>
        <v>15637.973560327888</v>
      </c>
      <c r="J37" s="36">
        <f t="shared" si="7"/>
        <v>798493.8394649094</v>
      </c>
      <c r="K37" s="36">
        <v>70637.400000000009</v>
      </c>
    </row>
    <row r="38" spans="1:11" x14ac:dyDescent="0.2">
      <c r="A38" s="2">
        <v>24</v>
      </c>
      <c r="B38" s="25">
        <f t="shared" si="1"/>
        <v>482.97530087234787</v>
      </c>
      <c r="C38" s="32">
        <f t="shared" si="2"/>
        <v>813445.97673000197</v>
      </c>
      <c r="D38" s="32">
        <f t="shared" si="8"/>
        <v>15002.18417554046</v>
      </c>
      <c r="E38" s="33">
        <f t="shared" si="3"/>
        <v>0.48844543620385794</v>
      </c>
      <c r="F38" s="34">
        <f t="shared" si="4"/>
        <v>0.48844543620385794</v>
      </c>
      <c r="G38" s="29">
        <v>0</v>
      </c>
      <c r="H38" s="35">
        <f t="shared" si="5"/>
        <v>482.97530087234787</v>
      </c>
      <c r="I38" s="32">
        <f t="shared" si="6"/>
        <v>15003.845918071145</v>
      </c>
      <c r="J38" s="36">
        <f t="shared" si="7"/>
        <v>813497.6853829805</v>
      </c>
      <c r="K38" s="36">
        <v>73160.600000000006</v>
      </c>
    </row>
    <row r="39" spans="1:11" x14ac:dyDescent="0.2">
      <c r="A39" s="2">
        <v>25</v>
      </c>
      <c r="B39" s="25">
        <f t="shared" si="1"/>
        <v>464.30838295644963</v>
      </c>
      <c r="C39" s="32">
        <f t="shared" si="2"/>
        <v>827859.08694155235</v>
      </c>
      <c r="D39" s="32">
        <f t="shared" si="8"/>
        <v>14413.110211550375</v>
      </c>
      <c r="E39" s="33">
        <f t="shared" si="3"/>
        <v>0.47299878634716813</v>
      </c>
      <c r="F39" s="34">
        <f t="shared" si="4"/>
        <v>0.47299878634716813</v>
      </c>
      <c r="G39" s="29">
        <v>0</v>
      </c>
      <c r="H39" s="35">
        <f t="shared" si="5"/>
        <v>464.30838295644963</v>
      </c>
      <c r="I39" s="32">
        <f t="shared" si="6"/>
        <v>14414.607321587375</v>
      </c>
      <c r="J39" s="36">
        <f t="shared" si="7"/>
        <v>827912.2927045679</v>
      </c>
      <c r="K39" s="36">
        <v>75616.415094630167</v>
      </c>
    </row>
    <row r="40" spans="1:11" x14ac:dyDescent="0.2">
      <c r="A40" s="2">
        <v>26</v>
      </c>
      <c r="B40" s="25">
        <f t="shared" si="1"/>
        <v>446.90260293166421</v>
      </c>
      <c r="C40" s="32">
        <f t="shared" si="2"/>
        <v>841723.5391380809</v>
      </c>
      <c r="D40" s="32">
        <f t="shared" si="8"/>
        <v>13864.452196528553</v>
      </c>
      <c r="E40" s="33">
        <f t="shared" si="3"/>
        <v>0.45849923480477661</v>
      </c>
      <c r="F40" s="34">
        <f t="shared" si="4"/>
        <v>0.45849923480477661</v>
      </c>
      <c r="G40" s="29">
        <v>0</v>
      </c>
      <c r="H40" s="35">
        <f t="shared" si="5"/>
        <v>446.90260293166421</v>
      </c>
      <c r="I40" s="32">
        <f t="shared" si="6"/>
        <v>13865.805374265907</v>
      </c>
      <c r="J40" s="36">
        <f t="shared" si="7"/>
        <v>841778.09807883378</v>
      </c>
      <c r="K40" s="36">
        <v>78059.981760376933</v>
      </c>
    </row>
    <row r="41" spans="1:11" x14ac:dyDescent="0.2">
      <c r="A41" s="2">
        <v>27</v>
      </c>
      <c r="B41" s="25">
        <f t="shared" si="1"/>
        <v>430.63842861577729</v>
      </c>
      <c r="C41" s="32">
        <f t="shared" si="2"/>
        <v>855075.86058409279</v>
      </c>
      <c r="D41" s="32">
        <f t="shared" si="8"/>
        <v>13352.321446011891</v>
      </c>
      <c r="E41" s="33">
        <f t="shared" si="3"/>
        <v>0.44486226052392391</v>
      </c>
      <c r="F41" s="34">
        <f t="shared" si="4"/>
        <v>0.44486226052392391</v>
      </c>
      <c r="G41" s="29">
        <v>0</v>
      </c>
      <c r="H41" s="35">
        <f t="shared" si="5"/>
        <v>430.63842861577729</v>
      </c>
      <c r="I41" s="32">
        <f t="shared" si="6"/>
        <v>13353.548268808987</v>
      </c>
      <c r="J41" s="36">
        <f t="shared" si="7"/>
        <v>855131.64634764276</v>
      </c>
      <c r="K41" s="36">
        <v>80491.361086534176</v>
      </c>
    </row>
    <row r="42" spans="1:11" x14ac:dyDescent="0.2">
      <c r="A42" s="2">
        <v>28</v>
      </c>
      <c r="B42" s="25">
        <f t="shared" si="1"/>
        <v>415.41072633838439</v>
      </c>
      <c r="C42" s="32">
        <f t="shared" si="2"/>
        <v>867949.16520177608</v>
      </c>
      <c r="D42" s="32">
        <f t="shared" si="8"/>
        <v>12873.304617683287</v>
      </c>
      <c r="E42" s="33">
        <f t="shared" si="3"/>
        <v>0.43201310971643025</v>
      </c>
      <c r="F42" s="34">
        <f t="shared" si="4"/>
        <v>0.43201310971643025</v>
      </c>
      <c r="G42" s="29">
        <v>0</v>
      </c>
      <c r="H42" s="35">
        <f t="shared" si="5"/>
        <v>415.41072633838439</v>
      </c>
      <c r="I42" s="32">
        <f t="shared" si="6"/>
        <v>12874.420085234337</v>
      </c>
      <c r="J42" s="36">
        <f t="shared" si="7"/>
        <v>868006.06643287709</v>
      </c>
      <c r="K42" s="36">
        <v>82910.613857711709</v>
      </c>
    </row>
    <row r="43" spans="1:11" x14ac:dyDescent="0.2">
      <c r="A43" s="2">
        <v>29</v>
      </c>
      <c r="B43" s="25">
        <f t="shared" si="1"/>
        <v>401.12667724629773</v>
      </c>
      <c r="C43" s="32">
        <f t="shared" si="2"/>
        <v>880373.55913093558</v>
      </c>
      <c r="D43" s="32">
        <f t="shared" si="8"/>
        <v>12424.393929159502</v>
      </c>
      <c r="E43" s="33">
        <f t="shared" si="3"/>
        <v>0.41988542450157706</v>
      </c>
      <c r="F43" s="34">
        <f t="shared" si="4"/>
        <v>0.41988542450157706</v>
      </c>
      <c r="G43" s="29">
        <v>0</v>
      </c>
      <c r="H43" s="35">
        <f t="shared" si="5"/>
        <v>401.12667724629773</v>
      </c>
      <c r="I43" s="32">
        <f t="shared" si="6"/>
        <v>12425.41090126613</v>
      </c>
      <c r="J43" s="36">
        <f t="shared" si="7"/>
        <v>880431.47733414324</v>
      </c>
      <c r="K43" s="36">
        <v>85317.800555354857</v>
      </c>
    </row>
    <row r="44" spans="1:11" x14ac:dyDescent="0.2">
      <c r="A44" s="2">
        <v>30</v>
      </c>
      <c r="B44" s="25">
        <f t="shared" si="1"/>
        <v>387.7040429856595</v>
      </c>
      <c r="C44" s="32">
        <f t="shared" si="2"/>
        <v>892376.48837218224</v>
      </c>
      <c r="D44" s="32">
        <f t="shared" si="8"/>
        <v>12002.92924124666</v>
      </c>
      <c r="E44" s="33">
        <f t="shared" si="3"/>
        <v>0.40842009630396647</v>
      </c>
      <c r="F44" s="34">
        <f t="shared" si="4"/>
        <v>0.40842009630396647</v>
      </c>
      <c r="G44" s="29">
        <v>0</v>
      </c>
      <c r="H44" s="35">
        <f t="shared" si="5"/>
        <v>387.7040429856595</v>
      </c>
      <c r="I44" s="32">
        <f t="shared" si="6"/>
        <v>12003.858791633367</v>
      </c>
      <c r="J44" s="36">
        <f t="shared" si="7"/>
        <v>892435.33612577664</v>
      </c>
      <c r="K44" s="36">
        <v>87712.981359256402</v>
      </c>
    </row>
    <row r="45" spans="1:11" x14ac:dyDescent="0.2">
      <c r="A45" s="2">
        <v>31</v>
      </c>
      <c r="B45" s="25">
        <f t="shared" si="1"/>
        <v>375.06971457945792</v>
      </c>
      <c r="C45" s="32">
        <f t="shared" si="2"/>
        <v>903983.03810023703</v>
      </c>
      <c r="D45" s="32">
        <f t="shared" si="8"/>
        <v>11606.549728054786</v>
      </c>
      <c r="E45" s="33">
        <f t="shared" si="3"/>
        <v>0.39756430217151112</v>
      </c>
      <c r="F45" s="34">
        <f t="shared" si="4"/>
        <v>0.39756430217151112</v>
      </c>
      <c r="G45" s="29">
        <v>0</v>
      </c>
      <c r="H45" s="35">
        <f t="shared" si="5"/>
        <v>375.06971457945792</v>
      </c>
      <c r="I45" s="32">
        <f t="shared" si="6"/>
        <v>11607.401432069037</v>
      </c>
      <c r="J45" s="36">
        <f t="shared" si="7"/>
        <v>904042.73755784566</v>
      </c>
      <c r="K45" s="36">
        <v>90096.216149061205</v>
      </c>
    </row>
    <row r="46" spans="1:11" x14ac:dyDescent="0.2">
      <c r="A46" s="2">
        <v>32</v>
      </c>
      <c r="B46" s="25">
        <f t="shared" si="1"/>
        <v>363.15849222203502</v>
      </c>
      <c r="C46" s="32">
        <f t="shared" si="2"/>
        <v>915216.19144069753</v>
      </c>
      <c r="D46" s="32">
        <f t="shared" si="8"/>
        <v>11233.1533404605</v>
      </c>
      <c r="E46" s="33">
        <f t="shared" si="3"/>
        <v>0.38727069084838406</v>
      </c>
      <c r="F46" s="34">
        <f t="shared" si="4"/>
        <v>0.38727069084838406</v>
      </c>
      <c r="G46" s="29">
        <v>0</v>
      </c>
      <c r="H46" s="35">
        <f t="shared" si="5"/>
        <v>363.15849222203502</v>
      </c>
      <c r="I46" s="32">
        <f t="shared" si="6"/>
        <v>11233.935510373954</v>
      </c>
      <c r="J46" s="36">
        <f t="shared" si="7"/>
        <v>915276.67306821956</v>
      </c>
      <c r="K46" s="36">
        <v>92467.564505763163</v>
      </c>
    </row>
    <row r="47" spans="1:11" x14ac:dyDescent="0.2">
      <c r="A47" s="2">
        <v>33</v>
      </c>
      <c r="B47" s="25">
        <f t="shared" si="1"/>
        <v>351.9120544216895</v>
      </c>
      <c r="C47" s="32">
        <f t="shared" si="2"/>
        <v>926097.05408238224</v>
      </c>
      <c r="D47" s="32">
        <f t="shared" si="8"/>
        <v>10880.862641684711</v>
      </c>
      <c r="E47" s="33">
        <f t="shared" si="3"/>
        <v>0.37749669213634984</v>
      </c>
      <c r="F47" s="34">
        <f t="shared" si="4"/>
        <v>0.37749669213634984</v>
      </c>
      <c r="G47" s="29">
        <v>0</v>
      </c>
      <c r="H47" s="35">
        <f t="shared" si="5"/>
        <v>351.9120544216895</v>
      </c>
      <c r="I47" s="32">
        <f t="shared" si="6"/>
        <v>10881.582520178743</v>
      </c>
      <c r="J47" s="36">
        <f t="shared" si="7"/>
        <v>926158.25558839832</v>
      </c>
      <c r="K47" s="36">
        <v>94827.08571319461</v>
      </c>
    </row>
    <row r="48" spans="1:11" x14ac:dyDescent="0.2">
      <c r="A48" s="2">
        <v>34</v>
      </c>
      <c r="B48" s="25">
        <f t="shared" si="1"/>
        <v>341.27808323168978</v>
      </c>
      <c r="C48" s="32">
        <f t="shared" si="2"/>
        <v>936645.04996381956</v>
      </c>
      <c r="D48" s="32">
        <f t="shared" si="8"/>
        <v>10547.995881437324</v>
      </c>
      <c r="E48" s="33">
        <f t="shared" si="3"/>
        <v>0.36820392829277093</v>
      </c>
      <c r="F48" s="34">
        <f t="shared" si="4"/>
        <v>0.36820392829277093</v>
      </c>
      <c r="G48" s="29">
        <v>0</v>
      </c>
      <c r="H48" s="35">
        <f t="shared" si="5"/>
        <v>341.27808323168978</v>
      </c>
      <c r="I48" s="32">
        <f t="shared" si="6"/>
        <v>10548.659801530033</v>
      </c>
      <c r="J48" s="36">
        <f t="shared" si="7"/>
        <v>936706.91538992838</v>
      </c>
      <c r="K48" s="36">
        <v>97174.838759508755</v>
      </c>
    </row>
    <row r="49" spans="1:11" x14ac:dyDescent="0.2">
      <c r="A49" s="2">
        <v>35</v>
      </c>
      <c r="B49" s="25">
        <f t="shared" si="1"/>
        <v>331.2095188009942</v>
      </c>
      <c r="C49" s="32">
        <f t="shared" si="2"/>
        <v>946878.09236290131</v>
      </c>
      <c r="D49" s="32">
        <f t="shared" si="8"/>
        <v>10233.042399081751</v>
      </c>
      <c r="E49" s="33">
        <f t="shared" si="3"/>
        <v>0.35935771029924496</v>
      </c>
      <c r="F49" s="34">
        <f t="shared" si="4"/>
        <v>0.35935771029924496</v>
      </c>
      <c r="G49" s="29">
        <v>0</v>
      </c>
      <c r="H49" s="35">
        <f t="shared" si="5"/>
        <v>331.2095188009942</v>
      </c>
      <c r="I49" s="32">
        <f t="shared" si="6"/>
        <v>10233.655916966936</v>
      </c>
      <c r="J49" s="36">
        <f t="shared" si="7"/>
        <v>946940.57130689535</v>
      </c>
      <c r="K49" s="36">
        <v>99510.882338653959</v>
      </c>
    </row>
    <row r="50" spans="1:11" x14ac:dyDescent="0.2">
      <c r="A50" s="2">
        <v>36</v>
      </c>
      <c r="B50" s="25">
        <f t="shared" si="1"/>
        <v>321.66392157940373</v>
      </c>
      <c r="C50" s="32">
        <f t="shared" si="2"/>
        <v>956812.73398469307</v>
      </c>
      <c r="D50" s="32">
        <f t="shared" si="8"/>
        <v>9934.6416217917576</v>
      </c>
      <c r="E50" s="33">
        <f t="shared" si="3"/>
        <v>0.3509266050582403</v>
      </c>
      <c r="F50" s="34">
        <f t="shared" si="4"/>
        <v>0.3509266050582403</v>
      </c>
      <c r="G50" s="29">
        <v>0</v>
      </c>
      <c r="H50" s="35">
        <f t="shared" si="5"/>
        <v>321.66392157940373</v>
      </c>
      <c r="I50" s="32">
        <f t="shared" si="6"/>
        <v>9935.2096276863631</v>
      </c>
      <c r="J50" s="36">
        <f t="shared" si="7"/>
        <v>956875.78093458177</v>
      </c>
      <c r="K50" s="36">
        <v>101835.27485184139</v>
      </c>
    </row>
    <row r="51" spans="1:11" x14ac:dyDescent="0.2">
      <c r="A51" s="2">
        <v>37</v>
      </c>
      <c r="B51" s="25">
        <f t="shared" si="1"/>
        <v>312.60292454901264</v>
      </c>
      <c r="C51" s="32">
        <f t="shared" si="2"/>
        <v>966464.29904674867</v>
      </c>
      <c r="D51" s="32">
        <f t="shared" si="8"/>
        <v>9651.5650620555971</v>
      </c>
      <c r="E51" s="33">
        <f t="shared" si="3"/>
        <v>0.342882062132978</v>
      </c>
      <c r="F51" s="34">
        <f t="shared" si="4"/>
        <v>0.342882062132978</v>
      </c>
      <c r="G51" s="29">
        <v>0</v>
      </c>
      <c r="H51" s="35">
        <f t="shared" si="5"/>
        <v>312.60292454901264</v>
      </c>
      <c r="I51" s="32">
        <f t="shared" si="6"/>
        <v>9652.0918731141755</v>
      </c>
      <c r="J51" s="36">
        <f t="shared" si="7"/>
        <v>966527.872807696</v>
      </c>
      <c r="K51" s="36">
        <v>104148.07440900491</v>
      </c>
    </row>
    <row r="52" spans="1:11" x14ac:dyDescent="0.2">
      <c r="A52" s="2">
        <v>38</v>
      </c>
      <c r="B52" s="25">
        <f t="shared" si="1"/>
        <v>303.99176106610872</v>
      </c>
      <c r="C52" s="32">
        <f t="shared" si="2"/>
        <v>975846.99987546774</v>
      </c>
      <c r="D52" s="32">
        <f t="shared" si="8"/>
        <v>9382.7008287190692</v>
      </c>
      <c r="E52" s="33">
        <f t="shared" si="3"/>
        <v>0.33519809068718875</v>
      </c>
      <c r="F52" s="34">
        <f t="shared" si="4"/>
        <v>0.33519809068718875</v>
      </c>
      <c r="G52" s="29">
        <v>0</v>
      </c>
      <c r="H52" s="35">
        <f t="shared" si="5"/>
        <v>303.99176106610872</v>
      </c>
      <c r="I52" s="32">
        <f t="shared" si="6"/>
        <v>9383.1902672316355</v>
      </c>
      <c r="J52" s="36">
        <f t="shared" si="7"/>
        <v>975911.06307492766</v>
      </c>
      <c r="K52" s="36">
        <v>106449.33883025391</v>
      </c>
    </row>
    <row r="53" spans="1:11" x14ac:dyDescent="0.2">
      <c r="A53" s="2">
        <v>39</v>
      </c>
      <c r="B53" s="25">
        <f t="shared" si="1"/>
        <v>295.79885646780355</v>
      </c>
      <c r="C53" s="32">
        <f t="shared" si="2"/>
        <v>984974.04012876889</v>
      </c>
      <c r="D53" s="32">
        <f t="shared" si="8"/>
        <v>9127.0402533011511</v>
      </c>
      <c r="E53" s="33">
        <f t="shared" si="3"/>
        <v>0.32785097892064874</v>
      </c>
      <c r="F53" s="34">
        <f t="shared" si="4"/>
        <v>0.32785097892064874</v>
      </c>
      <c r="G53" s="29">
        <v>0</v>
      </c>
      <c r="H53" s="35">
        <f t="shared" si="5"/>
        <v>295.79885646780355</v>
      </c>
      <c r="I53" s="32">
        <f t="shared" si="6"/>
        <v>9127.4957127861562</v>
      </c>
      <c r="J53" s="36">
        <f t="shared" si="7"/>
        <v>985038.55878771376</v>
      </c>
      <c r="K53" s="36">
        <v>108739.1256473188</v>
      </c>
    </row>
    <row r="54" spans="1:11" x14ac:dyDescent="0.2">
      <c r="A54" s="2">
        <v>40</v>
      </c>
      <c r="B54" s="25">
        <f t="shared" si="1"/>
        <v>287.99547366490572</v>
      </c>
      <c r="C54" s="32">
        <f t="shared" si="2"/>
        <v>993857.70643242076</v>
      </c>
      <c r="D54" s="32">
        <f t="shared" si="8"/>
        <v>8883.666303651873</v>
      </c>
      <c r="E54" s="33">
        <f t="shared" si="3"/>
        <v>0.32081904961854352</v>
      </c>
      <c r="F54" s="34">
        <f t="shared" si="4"/>
        <v>0.32081904961854352</v>
      </c>
      <c r="G54" s="29">
        <v>0</v>
      </c>
      <c r="H54" s="35">
        <f t="shared" si="5"/>
        <v>287.99547366490572</v>
      </c>
      <c r="I54" s="32">
        <f t="shared" si="6"/>
        <v>8884.0908049173704</v>
      </c>
      <c r="J54" s="36">
        <f t="shared" si="7"/>
        <v>993922.64959263115</v>
      </c>
      <c r="K54" s="36">
        <v>111017.49210498926</v>
      </c>
    </row>
    <row r="55" spans="1:11" x14ac:dyDescent="0.2">
      <c r="A55" s="2">
        <v>41</v>
      </c>
      <c r="B55" s="25">
        <f t="shared" si="1"/>
        <v>280.55540461366348</v>
      </c>
      <c r="C55" s="32">
        <f t="shared" si="2"/>
        <v>1002509.4499460348</v>
      </c>
      <c r="D55" s="32">
        <f t="shared" si="8"/>
        <v>8651.7435136140557</v>
      </c>
      <c r="E55" s="33">
        <f t="shared" si="3"/>
        <v>0.31408244650500161</v>
      </c>
      <c r="F55" s="34">
        <f t="shared" si="4"/>
        <v>0.31408244650500161</v>
      </c>
      <c r="G55" s="29">
        <v>0</v>
      </c>
      <c r="H55" s="35">
        <f t="shared" si="5"/>
        <v>280.55540461366348</v>
      </c>
      <c r="I55" s="32">
        <f t="shared" si="6"/>
        <v>8652.1397524931435</v>
      </c>
      <c r="J55" s="36">
        <f t="shared" si="7"/>
        <v>1002574.7893451243</v>
      </c>
      <c r="K55" s="36">
        <v>113284.49516254537</v>
      </c>
    </row>
    <row r="56" spans="1:11" x14ac:dyDescent="0.2">
      <c r="A56" s="2">
        <v>42</v>
      </c>
      <c r="B56" s="25">
        <f t="shared" si="1"/>
        <v>273.45470091639788</v>
      </c>
      <c r="C56" s="32">
        <f t="shared" si="2"/>
        <v>1010939.9591493357</v>
      </c>
      <c r="D56" s="32">
        <f t="shared" si="8"/>
        <v>8430.5092033009278</v>
      </c>
      <c r="E56" s="33">
        <f t="shared" si="3"/>
        <v>0.30762294696515852</v>
      </c>
      <c r="F56" s="34">
        <f t="shared" si="4"/>
        <v>0.30762294696515852</v>
      </c>
      <c r="G56" s="29">
        <v>0</v>
      </c>
      <c r="H56" s="35">
        <f t="shared" si="5"/>
        <v>273.45470091639788</v>
      </c>
      <c r="I56" s="32">
        <f t="shared" si="6"/>
        <v>8430.8795914369985</v>
      </c>
      <c r="J56" s="36">
        <f t="shared" si="7"/>
        <v>1011005.6689365613</v>
      </c>
      <c r="K56" s="36">
        <v>115540.19149518167</v>
      </c>
    </row>
    <row r="57" spans="1:11" x14ac:dyDescent="0.2">
      <c r="A57" s="2">
        <v>43</v>
      </c>
      <c r="B57" s="25">
        <f t="shared" si="1"/>
        <v>266.67143790869272</v>
      </c>
      <c r="C57" s="32">
        <f t="shared" si="2"/>
        <v>1019159.2249512884</v>
      </c>
      <c r="D57" s="32">
        <f t="shared" si="8"/>
        <v>8219.2658019526862</v>
      </c>
      <c r="E57" s="33">
        <f t="shared" si="3"/>
        <v>0.30142379741531106</v>
      </c>
      <c r="F57" s="34">
        <f t="shared" si="4"/>
        <v>0.30142379741531106</v>
      </c>
      <c r="G57" s="29">
        <v>0</v>
      </c>
      <c r="H57" s="35">
        <f t="shared" si="5"/>
        <v>266.67143790869272</v>
      </c>
      <c r="I57" s="32">
        <f t="shared" si="6"/>
        <v>8219.6125017647937</v>
      </c>
      <c r="J57" s="36">
        <f t="shared" si="7"/>
        <v>1019225.2814383261</v>
      </c>
      <c r="K57" s="36">
        <v>117784.63749542394</v>
      </c>
    </row>
    <row r="58" spans="1:11" x14ac:dyDescent="0.2">
      <c r="A58" s="2">
        <v>44</v>
      </c>
      <c r="B58" s="25">
        <f t="shared" si="1"/>
        <v>260.18550749862999</v>
      </c>
      <c r="C58" s="32">
        <f t="shared" si="2"/>
        <v>1027176.5990671965</v>
      </c>
      <c r="D58" s="32">
        <f t="shared" si="8"/>
        <v>8017.3741159080528</v>
      </c>
      <c r="E58" s="33">
        <f t="shared" si="3"/>
        <v>0.29546956818878839</v>
      </c>
      <c r="F58" s="34">
        <f t="shared" si="4"/>
        <v>0.29546956818878839</v>
      </c>
      <c r="G58" s="29">
        <v>0</v>
      </c>
      <c r="H58" s="35">
        <f t="shared" si="5"/>
        <v>260.18550749862999</v>
      </c>
      <c r="I58" s="32">
        <f t="shared" si="6"/>
        <v>8017.6990706595061</v>
      </c>
      <c r="J58" s="36">
        <f t="shared" si="7"/>
        <v>1027242.9805089856</v>
      </c>
      <c r="K58" s="36">
        <v>120017.88927453912</v>
      </c>
    </row>
    <row r="59" spans="1:11" x14ac:dyDescent="0.2">
      <c r="A59" s="2">
        <v>45</v>
      </c>
      <c r="B59" s="25">
        <f t="shared" si="1"/>
        <v>253.97843577074144</v>
      </c>
      <c r="C59" s="32">
        <f t="shared" si="2"/>
        <v>1035000.8464765048</v>
      </c>
      <c r="D59" s="32">
        <f t="shared" si="8"/>
        <v>7824.2474093083292</v>
      </c>
      <c r="E59" s="33">
        <f t="shared" si="3"/>
        <v>0.28974602529068094</v>
      </c>
      <c r="F59" s="34">
        <f t="shared" si="4"/>
        <v>0.28974602529068094</v>
      </c>
      <c r="G59" s="29">
        <v>0</v>
      </c>
      <c r="H59" s="35">
        <f t="shared" si="5"/>
        <v>253.97843577074144</v>
      </c>
      <c r="I59" s="32">
        <f t="shared" si="6"/>
        <v>7824.5523690509417</v>
      </c>
      <c r="J59" s="36">
        <f t="shared" si="7"/>
        <v>1035067.5328780365</v>
      </c>
      <c r="K59" s="36">
        <v>122240.00266393801</v>
      </c>
    </row>
    <row r="60" spans="1:11" x14ac:dyDescent="0.2">
      <c r="A60" s="2">
        <v>46</v>
      </c>
      <c r="B60" s="25">
        <f t="shared" si="1"/>
        <v>248.03322198479378</v>
      </c>
      <c r="C60" s="32">
        <f t="shared" si="2"/>
        <v>1042640.1926623834</v>
      </c>
      <c r="D60" s="32">
        <f t="shared" si="8"/>
        <v>7639.3461858786177</v>
      </c>
      <c r="E60" s="33">
        <f t="shared" si="3"/>
        <v>0.28424001677718652</v>
      </c>
      <c r="F60" s="34">
        <f t="shared" si="4"/>
        <v>0.28424001677718652</v>
      </c>
      <c r="G60" s="29">
        <v>0</v>
      </c>
      <c r="H60" s="35">
        <f t="shared" si="5"/>
        <v>248.03322198479378</v>
      </c>
      <c r="I60" s="32">
        <f t="shared" si="6"/>
        <v>7639.6327298967026</v>
      </c>
      <c r="J60" s="36">
        <f t="shared" si="7"/>
        <v>1042707.1656079332</v>
      </c>
      <c r="K60" s="36">
        <v>124451.03321657103</v>
      </c>
    </row>
    <row r="61" spans="1:11" x14ac:dyDescent="0.2">
      <c r="A61" s="2">
        <v>47</v>
      </c>
      <c r="B61" s="25">
        <f t="shared" si="1"/>
        <v>242.33419611174432</v>
      </c>
      <c r="C61" s="32">
        <f t="shared" si="2"/>
        <v>1050102.3662396194</v>
      </c>
      <c r="D61" s="32">
        <f t="shared" si="8"/>
        <v>7462.1735772360116</v>
      </c>
      <c r="E61" s="33">
        <f t="shared" si="3"/>
        <v>0.27893937185003825</v>
      </c>
      <c r="F61" s="34">
        <f t="shared" si="4"/>
        <v>0.27893937185003825</v>
      </c>
      <c r="G61" s="29">
        <v>0</v>
      </c>
      <c r="H61" s="35">
        <f t="shared" si="5"/>
        <v>242.33419611174432</v>
      </c>
      <c r="I61" s="32">
        <f t="shared" si="6"/>
        <v>7462.4431335222116</v>
      </c>
      <c r="J61" s="36">
        <f t="shared" si="7"/>
        <v>1050169.6087414555</v>
      </c>
      <c r="K61" s="36">
        <v>126651.03620831721</v>
      </c>
    </row>
    <row r="62" spans="1:11" x14ac:dyDescent="0.2">
      <c r="A62" s="2">
        <v>48</v>
      </c>
      <c r="B62" s="25">
        <f t="shared" si="1"/>
        <v>236.86689247570433</v>
      </c>
      <c r="C62" s="32">
        <f t="shared" si="2"/>
        <v>1057394.6374970565</v>
      </c>
      <c r="D62" s="32">
        <f t="shared" si="8"/>
        <v>7292.2712574370671</v>
      </c>
      <c r="E62" s="33">
        <f t="shared" si="3"/>
        <v>0.27383281103629487</v>
      </c>
      <c r="F62" s="34">
        <f t="shared" si="4"/>
        <v>0.27383281103629487</v>
      </c>
      <c r="G62" s="29">
        <v>0</v>
      </c>
      <c r="H62" s="35">
        <f t="shared" si="5"/>
        <v>236.86689247570433</v>
      </c>
      <c r="I62" s="32">
        <f t="shared" si="6"/>
        <v>7292.5251196392373</v>
      </c>
      <c r="J62" s="36">
        <f t="shared" si="7"/>
        <v>1057462.1338610947</v>
      </c>
      <c r="K62" s="36">
        <v>128840.06663936588</v>
      </c>
    </row>
    <row r="63" spans="1:11" x14ac:dyDescent="0.2">
      <c r="A63" s="2">
        <v>49</v>
      </c>
      <c r="B63" s="25">
        <f t="shared" si="1"/>
        <v>231.61793742714246</v>
      </c>
      <c r="C63" s="32">
        <f t="shared" si="2"/>
        <v>1064523.853312412</v>
      </c>
      <c r="D63" s="32">
        <f t="shared" si="8"/>
        <v>7129.2158153555356</v>
      </c>
      <c r="E63" s="33">
        <f t="shared" si="3"/>
        <v>0.2689098660582705</v>
      </c>
      <c r="F63" s="34">
        <f t="shared" si="4"/>
        <v>0.2689098660582705</v>
      </c>
      <c r="G63" s="29">
        <v>0</v>
      </c>
      <c r="H63" s="35">
        <f t="shared" si="5"/>
        <v>231.61793742714246</v>
      </c>
      <c r="I63" s="32">
        <f t="shared" si="6"/>
        <v>7129.4551575574596</v>
      </c>
      <c r="J63" s="36">
        <f t="shared" si="7"/>
        <v>1064591.5890186522</v>
      </c>
      <c r="K63" s="36">
        <v>131018.17923559182</v>
      </c>
    </row>
    <row r="64" spans="1:11" x14ac:dyDescent="0.2">
      <c r="A64" s="2">
        <v>50</v>
      </c>
      <c r="B64" s="25">
        <f t="shared" si="1"/>
        <v>226.57494927140141</v>
      </c>
      <c r="C64" s="32">
        <f t="shared" si="2"/>
        <v>1071496.46883882</v>
      </c>
      <c r="D64" s="32">
        <f t="shared" si="8"/>
        <v>6972.6155264079571</v>
      </c>
      <c r="E64" s="33">
        <f t="shared" si="3"/>
        <v>0.26416080819535898</v>
      </c>
      <c r="F64" s="34">
        <f t="shared" si="4"/>
        <v>0.26416080819535898</v>
      </c>
      <c r="G64" s="29">
        <v>0</v>
      </c>
      <c r="H64" s="35">
        <f t="shared" si="5"/>
        <v>226.57494927140141</v>
      </c>
      <c r="I64" s="32">
        <f t="shared" si="6"/>
        <v>6972.841416059774</v>
      </c>
      <c r="J64" s="36">
        <f t="shared" si="7"/>
        <v>1071564.430434712</v>
      </c>
      <c r="K64" s="36">
        <v>133185.42844992341</v>
      </c>
    </row>
    <row r="65" spans="1:11" x14ac:dyDescent="0.2">
      <c r="A65" s="2">
        <v>51</v>
      </c>
      <c r="B65" s="25">
        <f t="shared" si="1"/>
        <v>221.72644892800326</v>
      </c>
      <c r="C65" s="32">
        <f t="shared" si="2"/>
        <v>1078318.576312341</v>
      </c>
      <c r="D65" s="32">
        <f t="shared" si="8"/>
        <v>6822.1074735210277</v>
      </c>
      <c r="E65" s="33">
        <f t="shared" si="3"/>
        <v>0.25957658410614859</v>
      </c>
      <c r="F65" s="34">
        <f t="shared" si="4"/>
        <v>0.25957658410614859</v>
      </c>
      <c r="G65" s="29">
        <v>0</v>
      </c>
      <c r="H65" s="35">
        <f t="shared" si="5"/>
        <v>221.72644892800326</v>
      </c>
      <c r="I65" s="32">
        <f t="shared" si="6"/>
        <v>6822.3208827726621</v>
      </c>
      <c r="J65" s="36">
        <f t="shared" si="7"/>
        <v>1078386.7513174845</v>
      </c>
      <c r="K65" s="36">
        <v>135341.8684637039</v>
      </c>
    </row>
    <row r="66" spans="1:11" x14ac:dyDescent="0.2">
      <c r="A66" s="2">
        <v>52</v>
      </c>
      <c r="B66" s="25">
        <f t="shared" si="1"/>
        <v>217.06178000839375</v>
      </c>
      <c r="C66" s="32">
        <f t="shared" si="2"/>
        <v>1084995.9312865897</v>
      </c>
      <c r="D66" s="32">
        <f t="shared" si="8"/>
        <v>6677.3549742486794</v>
      </c>
      <c r="E66" s="33">
        <f t="shared" si="3"/>
        <v>0.25514875821978639</v>
      </c>
      <c r="F66" s="34">
        <f t="shared" si="4"/>
        <v>0.25514875821978639</v>
      </c>
      <c r="G66" s="29">
        <v>0</v>
      </c>
      <c r="H66" s="35">
        <f t="shared" si="5"/>
        <v>217.06178000839375</v>
      </c>
      <c r="I66" s="32">
        <f t="shared" si="6"/>
        <v>6677.5567899089592</v>
      </c>
      <c r="J66" s="36">
        <f t="shared" si="7"/>
        <v>1085064.3081073936</v>
      </c>
      <c r="K66" s="36">
        <v>137487.55318804586</v>
      </c>
    </row>
    <row r="67" spans="1:11" x14ac:dyDescent="0.2">
      <c r="A67" s="2">
        <v>53</v>
      </c>
      <c r="B67" s="25">
        <f t="shared" si="1"/>
        <v>212.5710371793879</v>
      </c>
      <c r="C67" s="32">
        <f t="shared" si="2"/>
        <v>1091533.9765634923</v>
      </c>
      <c r="D67" s="32">
        <f t="shared" si="8"/>
        <v>6538.045276902616</v>
      </c>
      <c r="E67" s="33">
        <f t="shared" si="3"/>
        <v>0.25086946092530538</v>
      </c>
      <c r="F67" s="34">
        <f t="shared" si="4"/>
        <v>0.25086946092530538</v>
      </c>
      <c r="G67" s="29">
        <v>0</v>
      </c>
      <c r="H67" s="35">
        <f t="shared" si="5"/>
        <v>212.5710371793879</v>
      </c>
      <c r="I67" s="32">
        <f t="shared" si="6"/>
        <v>6538.2363092124597</v>
      </c>
      <c r="J67" s="36">
        <f t="shared" si="7"/>
        <v>1091602.544416606</v>
      </c>
      <c r="K67" s="36">
        <v>139622.53626517925</v>
      </c>
    </row>
    <row r="68" spans="1:11" x14ac:dyDescent="0.2">
      <c r="A68" s="2">
        <v>54</v>
      </c>
      <c r="B68" s="25">
        <f t="shared" si="1"/>
        <v>208.24500183208121</v>
      </c>
      <c r="C68" s="32">
        <f t="shared" si="2"/>
        <v>1097937.8640570997</v>
      </c>
      <c r="D68" s="32">
        <f t="shared" si="8"/>
        <v>6403.8874936073553</v>
      </c>
      <c r="E68" s="33">
        <f t="shared" si="3"/>
        <v>0.24673134188922791</v>
      </c>
      <c r="F68" s="34">
        <f t="shared" si="4"/>
        <v>0.24673134188922791</v>
      </c>
      <c r="G68" s="29">
        <v>0</v>
      </c>
      <c r="H68" s="35">
        <f t="shared" si="5"/>
        <v>208.24500183208121</v>
      </c>
      <c r="I68" s="32">
        <f t="shared" si="6"/>
        <v>6404.0684839835185</v>
      </c>
      <c r="J68" s="36">
        <f t="shared" si="7"/>
        <v>1098006.6129005896</v>
      </c>
      <c r="K68" s="36">
        <v>141746.87106979219</v>
      </c>
    </row>
    <row r="69" spans="1:11" x14ac:dyDescent="0.2">
      <c r="A69" s="2">
        <v>55</v>
      </c>
      <c r="B69" s="25">
        <f t="shared" si="1"/>
        <v>204.07508420583696</v>
      </c>
      <c r="C69" s="32">
        <f t="shared" si="2"/>
        <v>1104212.4747995695</v>
      </c>
      <c r="D69" s="32">
        <f t="shared" si="8"/>
        <v>6274.6107424697839</v>
      </c>
      <c r="E69" s="33">
        <f t="shared" si="3"/>
        <v>0.24272752791899416</v>
      </c>
      <c r="F69" s="34">
        <f t="shared" si="4"/>
        <v>0.24272752791899416</v>
      </c>
      <c r="G69" s="29">
        <v>0</v>
      </c>
      <c r="H69" s="35">
        <f t="shared" si="5"/>
        <v>204.07508420583696</v>
      </c>
      <c r="I69" s="32">
        <f t="shared" si="6"/>
        <v>6274.7823703540071</v>
      </c>
      <c r="J69" s="36">
        <f t="shared" si="7"/>
        <v>1104281.3952709436</v>
      </c>
      <c r="K69" s="36">
        <v>143860.61071036544</v>
      </c>
    </row>
    <row r="70" spans="1:11" x14ac:dyDescent="0.2">
      <c r="A70" s="2">
        <v>56</v>
      </c>
      <c r="B70" s="25">
        <f t="shared" si="1"/>
        <v>200.05327122782941</v>
      </c>
      <c r="C70" s="32">
        <f t="shared" si="2"/>
        <v>1110362.4372742809</v>
      </c>
      <c r="D70" s="32">
        <f t="shared" si="8"/>
        <v>6149.9624747114722</v>
      </c>
      <c r="E70" s="33">
        <f t="shared" si="3"/>
        <v>0.2388515848639311</v>
      </c>
      <c r="F70" s="34">
        <f t="shared" si="4"/>
        <v>0.2388515848639311</v>
      </c>
      <c r="G70" s="29">
        <v>0</v>
      </c>
      <c r="H70" s="35">
        <f t="shared" si="5"/>
        <v>200.05327122782941</v>
      </c>
      <c r="I70" s="32">
        <f t="shared" si="6"/>
        <v>6150.1253636399224</v>
      </c>
      <c r="J70" s="36">
        <f t="shared" si="7"/>
        <v>1110431.5206345837</v>
      </c>
      <c r="K70" s="36">
        <v>145963.80803050005</v>
      </c>
    </row>
    <row r="71" spans="1:11" x14ac:dyDescent="0.2">
      <c r="A71" s="2">
        <v>57</v>
      </c>
      <c r="B71" s="25">
        <f t="shared" si="1"/>
        <v>196.17207942353633</v>
      </c>
      <c r="C71" s="32">
        <f t="shared" si="2"/>
        <v>1116392.1442400101</v>
      </c>
      <c r="D71" s="32">
        <f t="shared" si="8"/>
        <v>6029.7069657291286</v>
      </c>
      <c r="E71" s="33">
        <f t="shared" si="3"/>
        <v>0.235097483109449</v>
      </c>
      <c r="F71" s="34">
        <f t="shared" si="4"/>
        <v>0.235097483109449</v>
      </c>
      <c r="G71" s="29">
        <v>0</v>
      </c>
      <c r="H71" s="35">
        <f t="shared" si="5"/>
        <v>196.17207942353633</v>
      </c>
      <c r="I71" s="32">
        <f t="shared" si="6"/>
        <v>6029.861688728015</v>
      </c>
      <c r="J71" s="36">
        <f t="shared" si="7"/>
        <v>1116461.3823233116</v>
      </c>
      <c r="K71" s="36">
        <v>148056.51561023857</v>
      </c>
    </row>
    <row r="72" spans="1:11" x14ac:dyDescent="0.2">
      <c r="A72" s="2">
        <v>58</v>
      </c>
      <c r="B72" s="25">
        <f t="shared" si="1"/>
        <v>192.42451233503635</v>
      </c>
      <c r="C72" s="32">
        <f t="shared" si="2"/>
        <v>1122305.7681917648</v>
      </c>
      <c r="D72" s="32">
        <f t="shared" si="8"/>
        <v>5913.6239517547656</v>
      </c>
      <c r="E72" s="33">
        <f t="shared" si="3"/>
        <v>0.23145956627530148</v>
      </c>
      <c r="F72" s="34">
        <f t="shared" si="4"/>
        <v>0.23145956627530148</v>
      </c>
      <c r="G72" s="29">
        <v>0</v>
      </c>
      <c r="H72" s="35">
        <f t="shared" si="5"/>
        <v>192.42451233503635</v>
      </c>
      <c r="I72" s="32">
        <f t="shared" si="6"/>
        <v>5913.7710361322752</v>
      </c>
      <c r="J72" s="36">
        <f t="shared" si="7"/>
        <v>1122375.1533594439</v>
      </c>
      <c r="K72" s="36">
        <v>150138.78576737951</v>
      </c>
    </row>
    <row r="73" spans="1:11" x14ac:dyDescent="0.2">
      <c r="A73" s="2">
        <v>59</v>
      </c>
      <c r="B73" s="25">
        <f t="shared" si="1"/>
        <v>188.80402195406191</v>
      </c>
      <c r="C73" s="32">
        <f t="shared" si="2"/>
        <v>1128107.2755877979</v>
      </c>
      <c r="D73" s="32">
        <f t="shared" si="8"/>
        <v>5801.5073960330337</v>
      </c>
      <c r="E73" s="33">
        <f t="shared" si="3"/>
        <v>0.22793252277603593</v>
      </c>
      <c r="F73" s="34">
        <f t="shared" si="4"/>
        <v>0.22793252277603593</v>
      </c>
      <c r="G73" s="29">
        <v>0</v>
      </c>
      <c r="H73" s="35">
        <f t="shared" si="5"/>
        <v>188.80402195406191</v>
      </c>
      <c r="I73" s="32">
        <f t="shared" si="6"/>
        <v>5801.6473276623037</v>
      </c>
      <c r="J73" s="36">
        <f t="shared" si="7"/>
        <v>1128176.8006871061</v>
      </c>
      <c r="K73" s="36">
        <v>152210.67055878523</v>
      </c>
    </row>
    <row r="74" spans="1:11" x14ac:dyDescent="0.2">
      <c r="A74" s="2">
        <v>60</v>
      </c>
      <c r="B74" s="25">
        <f t="shared" si="1"/>
        <v>185.30447373721634</v>
      </c>
      <c r="C74" s="32">
        <f t="shared" si="2"/>
        <v>1133800.4399582909</v>
      </c>
      <c r="D74" s="32">
        <f t="shared" si="8"/>
        <v>5693.164370493032</v>
      </c>
      <c r="E74" s="33">
        <f t="shared" si="3"/>
        <v>0.22451135994285573</v>
      </c>
      <c r="F74" s="34">
        <f t="shared" si="4"/>
        <v>0.22451135994285573</v>
      </c>
      <c r="G74" s="29">
        <v>0</v>
      </c>
      <c r="H74" s="35">
        <f t="shared" si="5"/>
        <v>185.30447373721634</v>
      </c>
      <c r="I74" s="32">
        <f t="shared" si="6"/>
        <v>5693.2975976279467</v>
      </c>
      <c r="J74" s="36">
        <f t="shared" si="7"/>
        <v>1133870.0982847339</v>
      </c>
      <c r="K74" s="36">
        <v>154272.2217816835</v>
      </c>
    </row>
    <row r="75" spans="1:11" x14ac:dyDescent="0.2">
      <c r="A75" s="2">
        <v>61</v>
      </c>
      <c r="B75" s="25">
        <f t="shared" si="1"/>
        <v>181.92011482302894</v>
      </c>
      <c r="C75" s="32">
        <f t="shared" si="2"/>
        <v>1139388.8539988173</v>
      </c>
      <c r="D75" s="32">
        <f t="shared" si="8"/>
        <v>5588.4140405263752</v>
      </c>
      <c r="E75" s="33">
        <f t="shared" si="3"/>
        <v>0.2211913804418309</v>
      </c>
      <c r="F75" s="34">
        <f t="shared" si="4"/>
        <v>0.2211913804418309</v>
      </c>
      <c r="G75" s="29">
        <v>0</v>
      </c>
      <c r="H75" s="35">
        <f t="shared" si="5"/>
        <v>181.92011482302894</v>
      </c>
      <c r="I75" s="32">
        <f t="shared" si="6"/>
        <v>5588.5409772196299</v>
      </c>
      <c r="J75" s="36">
        <f t="shared" si="7"/>
        <v>1139458.6392619535</v>
      </c>
      <c r="K75" s="36">
        <v>156323.49097496216</v>
      </c>
    </row>
    <row r="76" spans="1:11" x14ac:dyDescent="0.2">
      <c r="A76" s="2">
        <v>62</v>
      </c>
      <c r="B76" s="25">
        <f t="shared" si="1"/>
        <v>178.64554511581269</v>
      </c>
      <c r="C76" s="32">
        <f t="shared" si="2"/>
        <v>1144875.9407408379</v>
      </c>
      <c r="D76" s="32">
        <f t="shared" si="8"/>
        <v>5487.0867420206778</v>
      </c>
      <c r="E76" s="33">
        <f t="shared" si="3"/>
        <v>0.21796816075402431</v>
      </c>
      <c r="F76" s="34">
        <f t="shared" si="4"/>
        <v>0.21796816075402431</v>
      </c>
      <c r="G76" s="29">
        <v>0</v>
      </c>
      <c r="H76" s="35">
        <f t="shared" si="5"/>
        <v>178.64554511581269</v>
      </c>
      <c r="I76" s="32">
        <f t="shared" si="6"/>
        <v>5487.207771186605</v>
      </c>
      <c r="J76" s="36">
        <f t="shared" si="7"/>
        <v>1144945.8470331402</v>
      </c>
      <c r="K76" s="36">
        <v>158364.52942045793</v>
      </c>
    </row>
    <row r="77" spans="1:11" x14ac:dyDescent="0.2">
      <c r="A77" s="2">
        <v>63</v>
      </c>
      <c r="B77" s="25">
        <f t="shared" si="1"/>
        <v>175.47569094061535</v>
      </c>
      <c r="C77" s="32">
        <f t="shared" si="2"/>
        <v>1150264.9638818959</v>
      </c>
      <c r="D77" s="32">
        <f t="shared" si="8"/>
        <v>5389.023141057929</v>
      </c>
      <c r="E77" s="33">
        <f t="shared" si="3"/>
        <v>0.21483753151032087</v>
      </c>
      <c r="F77" s="34">
        <f t="shared" si="4"/>
        <v>0.21483753151032087</v>
      </c>
      <c r="G77" s="29">
        <v>0</v>
      </c>
      <c r="H77" s="35">
        <f t="shared" si="5"/>
        <v>175.47569094061535</v>
      </c>
      <c r="I77" s="32">
        <f t="shared" si="6"/>
        <v>5389.1386172215871</v>
      </c>
      <c r="J77" s="36">
        <f t="shared" si="7"/>
        <v>1150334.9856503617</v>
      </c>
      <c r="K77" s="36">
        <v>160395.38814423827</v>
      </c>
    </row>
    <row r="78" spans="1:11" x14ac:dyDescent="0.2">
      <c r="A78" s="2">
        <v>64</v>
      </c>
      <c r="B78" s="25">
        <f t="shared" si="1"/>
        <v>172.40578100777716</v>
      </c>
      <c r="C78" s="32">
        <f t="shared" si="2"/>
        <v>1155559.0373497098</v>
      </c>
      <c r="D78" s="32">
        <f t="shared" si="8"/>
        <v>5294.0734678138979</v>
      </c>
      <c r="E78" s="33">
        <f t="shared" si="3"/>
        <v>0.21179555949720327</v>
      </c>
      <c r="F78" s="34">
        <f t="shared" si="4"/>
        <v>0.21179555949720327</v>
      </c>
      <c r="G78" s="29">
        <v>0</v>
      </c>
      <c r="H78" s="35">
        <f t="shared" si="5"/>
        <v>172.40578100777716</v>
      </c>
      <c r="I78" s="32">
        <f t="shared" si="6"/>
        <v>5294.183719578662</v>
      </c>
      <c r="J78" s="36">
        <f t="shared" si="7"/>
        <v>1155629.1693699404</v>
      </c>
      <c r="K78" s="36">
        <v>162416.11791787707</v>
      </c>
    </row>
    <row r="79" spans="1:11" x14ac:dyDescent="0.2">
      <c r="A79" s="2">
        <v>65</v>
      </c>
      <c r="B79" s="25">
        <f t="shared" si="1"/>
        <v>169.43132445545831</v>
      </c>
      <c r="C79" s="32">
        <f t="shared" si="2"/>
        <v>1160761.1341668561</v>
      </c>
      <c r="D79" s="32">
        <f t="shared" si="8"/>
        <v>5202.0968171462882</v>
      </c>
      <c r="E79" s="33">
        <f t="shared" si="3"/>
        <v>0.20883853116981768</v>
      </c>
      <c r="F79" s="34">
        <f t="shared" si="4"/>
        <v>0.20883853116981768</v>
      </c>
      <c r="G79" s="29">
        <v>0</v>
      </c>
      <c r="H79" s="35">
        <f t="shared" si="5"/>
        <v>169.43132445545831</v>
      </c>
      <c r="I79" s="32">
        <f t="shared" si="6"/>
        <v>5202.2021494253668</v>
      </c>
      <c r="J79" s="36">
        <f t="shared" si="7"/>
        <v>1160831.3715193658</v>
      </c>
      <c r="K79" s="36">
        <v>164426.76925972386</v>
      </c>
    </row>
    <row r="80" spans="1:11" x14ac:dyDescent="0.2">
      <c r="A80" s="2">
        <v>66</v>
      </c>
      <c r="B80" s="25">
        <f t="shared" ref="B80:B143" si="9">$C$4*(1+($C$6*($C$5/12)*A80))^(-1/$C$6)</f>
        <v>166.54809076456868</v>
      </c>
      <c r="C80" s="32">
        <f t="shared" ref="C80:C143" si="10">(($C$4^$C$6)/((1-$C$6)*($C$5/12)))*(($C$4^(1-$C$6))-(B80^(1-$C$6)))*30.4375</f>
        <v>1165874.0946761197</v>
      </c>
      <c r="D80" s="32">
        <f t="shared" si="8"/>
        <v>5112.9605092636775</v>
      </c>
      <c r="E80" s="33">
        <f t="shared" ref="E80:E143" si="11">-LN(B80/B79)*12</f>
        <v>0.2059629375275106</v>
      </c>
      <c r="F80" s="34">
        <f t="shared" ref="F80:F143" si="12">IF(E80&gt;0.1,E80,0.1)</f>
        <v>0.2059629375275106</v>
      </c>
      <c r="G80" s="29">
        <v>0</v>
      </c>
      <c r="H80" s="35">
        <f t="shared" ref="H80:H143" si="13">H79*EXP(-F80/12)</f>
        <v>166.54809076456868</v>
      </c>
      <c r="I80" s="32">
        <f t="shared" ref="I80:I143" si="14">IF(G80=0,((H79-H80)/(F80/12)*30.4375),D80)</f>
        <v>5113.0612052800625</v>
      </c>
      <c r="J80" s="36">
        <f t="shared" ref="J80:J143" si="15">I80+J79</f>
        <v>1165944.4327246458</v>
      </c>
      <c r="K80" s="36">
        <v>166427.39243616696</v>
      </c>
    </row>
    <row r="81" spans="1:11" x14ac:dyDescent="0.2">
      <c r="A81" s="2">
        <v>67</v>
      </c>
      <c r="B81" s="25">
        <f t="shared" si="9"/>
        <v>163.75209136337023</v>
      </c>
      <c r="C81" s="32">
        <f t="shared" si="10"/>
        <v>1170900.6341806483</v>
      </c>
      <c r="D81" s="32">
        <f t="shared" ref="D81:D144" si="16">C81-C80</f>
        <v>5026.5395045285113</v>
      </c>
      <c r="E81" s="33">
        <f t="shared" si="11"/>
        <v>0.20316546022177798</v>
      </c>
      <c r="F81" s="34">
        <f t="shared" si="12"/>
        <v>0.20316546022177798</v>
      </c>
      <c r="G81" s="29">
        <v>0</v>
      </c>
      <c r="H81" s="35">
        <f t="shared" si="13"/>
        <v>163.75209136337023</v>
      </c>
      <c r="I81" s="32">
        <f t="shared" si="14"/>
        <v>5026.635827630048</v>
      </c>
      <c r="J81" s="36">
        <f t="shared" si="15"/>
        <v>1170971.0685522759</v>
      </c>
      <c r="K81" s="36">
        <v>168418.03746288994</v>
      </c>
    </row>
    <row r="82" spans="1:11" x14ac:dyDescent="0.2">
      <c r="A82" s="2">
        <v>68</v>
      </c>
      <c r="B82" s="25">
        <f t="shared" si="9"/>
        <v>161.03956275904079</v>
      </c>
      <c r="C82" s="32">
        <f t="shared" si="10"/>
        <v>1175843.3500478256</v>
      </c>
      <c r="D82" s="32">
        <f t="shared" si="16"/>
        <v>4942.7158671773504</v>
      </c>
      <c r="E82" s="33">
        <f t="shared" si="11"/>
        <v>0.20044295878142399</v>
      </c>
      <c r="F82" s="34">
        <f t="shared" si="12"/>
        <v>0.20044295878142399</v>
      </c>
      <c r="G82" s="29">
        <v>0</v>
      </c>
      <c r="H82" s="35">
        <f t="shared" si="13"/>
        <v>161.03956275904079</v>
      </c>
      <c r="I82" s="32">
        <f t="shared" si="14"/>
        <v>4942.8080624757959</v>
      </c>
      <c r="J82" s="36">
        <f t="shared" si="15"/>
        <v>1175913.8766147518</v>
      </c>
      <c r="K82" s="36">
        <v>170398.75410612216</v>
      </c>
    </row>
    <row r="83" spans="1:11" x14ac:dyDescent="0.2">
      <c r="A83" s="2">
        <v>69</v>
      </c>
      <c r="B83" s="25">
        <f t="shared" si="9"/>
        <v>158.40695105108739</v>
      </c>
      <c r="C83" s="32">
        <f t="shared" si="10"/>
        <v>1180704.7283210931</v>
      </c>
      <c r="D83" s="32">
        <f t="shared" si="16"/>
        <v>4861.3782732675318</v>
      </c>
      <c r="E83" s="33">
        <f t="shared" si="11"/>
        <v>0.19779245885132996</v>
      </c>
      <c r="F83" s="34">
        <f t="shared" si="12"/>
        <v>0.19779245885132996</v>
      </c>
      <c r="G83" s="29">
        <v>0</v>
      </c>
      <c r="H83" s="35">
        <f t="shared" si="13"/>
        <v>158.40695105108739</v>
      </c>
      <c r="I83" s="32">
        <f t="shared" si="14"/>
        <v>4861.4665691209912</v>
      </c>
      <c r="J83" s="36">
        <f t="shared" si="15"/>
        <v>1180775.3431838728</v>
      </c>
      <c r="K83" s="36">
        <v>172369.59188388279</v>
      </c>
    </row>
    <row r="84" spans="1:11" x14ac:dyDescent="0.2">
      <c r="A84" s="2">
        <v>70</v>
      </c>
      <c r="B84" s="25">
        <f t="shared" si="9"/>
        <v>155.85089769698894</v>
      </c>
      <c r="C84" s="32">
        <f t="shared" si="10"/>
        <v>1185487.1498797613</v>
      </c>
      <c r="D84" s="32">
        <f t="shared" si="16"/>
        <v>4782.4215586681385</v>
      </c>
      <c r="E84" s="33">
        <f t="shared" si="11"/>
        <v>0.19521114135210513</v>
      </c>
      <c r="F84" s="34">
        <f t="shared" si="12"/>
        <v>0.19521114135210513</v>
      </c>
      <c r="G84" s="29">
        <v>0</v>
      </c>
      <c r="H84" s="35">
        <f t="shared" si="13"/>
        <v>155.85089769698894</v>
      </c>
      <c r="I84" s="32">
        <f t="shared" si="14"/>
        <v>4782.5061680291847</v>
      </c>
      <c r="J84" s="36">
        <f t="shared" si="15"/>
        <v>1185557.849351902</v>
      </c>
      <c r="K84" s="36">
        <v>174330.60006721903</v>
      </c>
    </row>
    <row r="85" spans="1:11" x14ac:dyDescent="0.2">
      <c r="A85" s="2">
        <v>71</v>
      </c>
      <c r="B85" s="25">
        <f t="shared" si="9"/>
        <v>153.36822641410299</v>
      </c>
      <c r="C85" s="32">
        <f t="shared" si="10"/>
        <v>1190192.8961831401</v>
      </c>
      <c r="D85" s="32">
        <f t="shared" si="16"/>
        <v>4705.7463033788372</v>
      </c>
      <c r="E85" s="33">
        <f t="shared" si="11"/>
        <v>0.19269633247795975</v>
      </c>
      <c r="F85" s="34">
        <f t="shared" si="12"/>
        <v>0.19269633247795975</v>
      </c>
      <c r="G85" s="29">
        <v>0</v>
      </c>
      <c r="H85" s="35">
        <f t="shared" si="13"/>
        <v>153.36822641410299</v>
      </c>
      <c r="I85" s="32">
        <f t="shared" si="14"/>
        <v>4705.827425012405</v>
      </c>
      <c r="J85" s="36">
        <f t="shared" si="15"/>
        <v>1190263.6767769144</v>
      </c>
      <c r="K85" s="36">
        <v>176281.82768143757</v>
      </c>
    </row>
    <row r="86" spans="1:11" x14ac:dyDescent="0.2">
      <c r="A86" s="2">
        <v>72</v>
      </c>
      <c r="B86" s="25">
        <f t="shared" si="9"/>
        <v>150.95593111394564</v>
      </c>
      <c r="C86" s="32">
        <f t="shared" si="10"/>
        <v>1194824.1546319497</v>
      </c>
      <c r="D86" s="32">
        <f t="shared" si="16"/>
        <v>4631.2584488096181</v>
      </c>
      <c r="E86" s="33">
        <f t="shared" si="11"/>
        <v>0.19024549445755823</v>
      </c>
      <c r="F86" s="34">
        <f t="shared" si="12"/>
        <v>0.19024549445755823</v>
      </c>
      <c r="G86" s="29">
        <v>0</v>
      </c>
      <c r="H86" s="35">
        <f t="shared" si="13"/>
        <v>150.95593111394564</v>
      </c>
      <c r="I86" s="32">
        <f t="shared" si="14"/>
        <v>4631.3362684078465</v>
      </c>
      <c r="J86" s="36">
        <f t="shared" si="15"/>
        <v>1194895.0130453221</v>
      </c>
      <c r="K86" s="36">
        <v>178223.32350733041</v>
      </c>
    </row>
    <row r="87" spans="1:11" x14ac:dyDescent="0.2">
      <c r="A87" s="2">
        <v>73</v>
      </c>
      <c r="B87" s="25">
        <f t="shared" si="9"/>
        <v>148.61116477561956</v>
      </c>
      <c r="C87" s="32">
        <f t="shared" si="10"/>
        <v>1199383.0235770026</v>
      </c>
      <c r="D87" s="32">
        <f t="shared" si="16"/>
        <v>4558.8689450528473</v>
      </c>
      <c r="E87" s="33">
        <f t="shared" si="11"/>
        <v>0.18785621701151861</v>
      </c>
      <c r="F87" s="34">
        <f t="shared" si="12"/>
        <v>0.18785621701151861</v>
      </c>
      <c r="G87" s="29">
        <v>0</v>
      </c>
      <c r="H87" s="35">
        <f t="shared" si="13"/>
        <v>148.61116477561956</v>
      </c>
      <c r="I87" s="32">
        <f t="shared" si="14"/>
        <v>4558.9436362443557</v>
      </c>
      <c r="J87" s="36">
        <f t="shared" si="15"/>
        <v>1199453.9566815665</v>
      </c>
      <c r="K87" s="36">
        <v>180155.13608239428</v>
      </c>
    </row>
    <row r="88" spans="1:11" x14ac:dyDescent="0.2">
      <c r="A88" s="2">
        <v>74</v>
      </c>
      <c r="B88" s="25">
        <f t="shared" si="9"/>
        <v>146.33122917463581</v>
      </c>
      <c r="C88" s="32">
        <f t="shared" si="10"/>
        <v>1203871.5170024384</v>
      </c>
      <c r="D88" s="32">
        <f t="shared" si="16"/>
        <v>4488.4934254358523</v>
      </c>
      <c r="E88" s="33">
        <f t="shared" si="11"/>
        <v>0.1855262094453819</v>
      </c>
      <c r="F88" s="34">
        <f t="shared" si="12"/>
        <v>0.1855262094453819</v>
      </c>
      <c r="G88" s="29">
        <v>0</v>
      </c>
      <c r="H88" s="35">
        <f t="shared" si="13"/>
        <v>146.33122917463581</v>
      </c>
      <c r="I88" s="32">
        <f t="shared" si="14"/>
        <v>4488.565150707027</v>
      </c>
      <c r="J88" s="36">
        <f t="shared" si="15"/>
        <v>1203942.5218322736</v>
      </c>
      <c r="K88" s="36">
        <v>182077.31370204414</v>
      </c>
    </row>
    <row r="89" spans="1:11" x14ac:dyDescent="0.2">
      <c r="A89" s="2">
        <v>75</v>
      </c>
      <c r="B89" s="25">
        <f t="shared" si="9"/>
        <v>144.11356539176728</v>
      </c>
      <c r="C89" s="32">
        <f t="shared" si="10"/>
        <v>1208291.5689083796</v>
      </c>
      <c r="D89" s="32">
        <f t="shared" si="16"/>
        <v>4420.0519059412181</v>
      </c>
      <c r="E89" s="33">
        <f t="shared" si="11"/>
        <v>0.18325329332389262</v>
      </c>
      <c r="F89" s="34">
        <f t="shared" si="12"/>
        <v>0.18325329332389262</v>
      </c>
      <c r="G89" s="29">
        <v>0</v>
      </c>
      <c r="H89" s="35">
        <f t="shared" si="13"/>
        <v>144.11356539176728</v>
      </c>
      <c r="I89" s="32">
        <f t="shared" si="14"/>
        <v>4420.1208174801259</v>
      </c>
      <c r="J89" s="36">
        <f t="shared" si="15"/>
        <v>1208362.6426497537</v>
      </c>
      <c r="K89" s="36">
        <v>183989.90442082065</v>
      </c>
    </row>
    <row r="90" spans="1:11" x14ac:dyDescent="0.2">
      <c r="A90" s="2">
        <v>76</v>
      </c>
      <c r="B90" s="25">
        <f t="shared" si="9"/>
        <v>141.95574503403517</v>
      </c>
      <c r="C90" s="32">
        <f t="shared" si="10"/>
        <v>1212645.0374157093</v>
      </c>
      <c r="D90" s="32">
        <f t="shared" si="16"/>
        <v>4353.4685073297005</v>
      </c>
      <c r="E90" s="33">
        <f t="shared" si="11"/>
        <v>0.1810353956774971</v>
      </c>
      <c r="F90" s="34">
        <f t="shared" si="12"/>
        <v>0.1810353956774971</v>
      </c>
      <c r="G90" s="29">
        <v>0</v>
      </c>
      <c r="H90" s="35">
        <f t="shared" si="13"/>
        <v>141.95574503403517</v>
      </c>
      <c r="I90" s="32">
        <f t="shared" si="14"/>
        <v>4353.5347477886553</v>
      </c>
      <c r="J90" s="36">
        <f t="shared" si="15"/>
        <v>1212716.1773975424</v>
      </c>
      <c r="K90" s="36">
        <v>185892.95605359139</v>
      </c>
    </row>
    <row r="91" spans="1:11" x14ac:dyDescent="0.2">
      <c r="A91" s="2">
        <v>77</v>
      </c>
      <c r="B91" s="25">
        <f t="shared" si="9"/>
        <v>139.85546210658174</v>
      </c>
      <c r="C91" s="32">
        <f t="shared" si="10"/>
        <v>1216933.7086136795</v>
      </c>
      <c r="D91" s="32">
        <f t="shared" si="16"/>
        <v>4288.6711979701649</v>
      </c>
      <c r="E91" s="33">
        <f t="shared" si="11"/>
        <v>0.17887054269599745</v>
      </c>
      <c r="F91" s="34">
        <f t="shared" si="12"/>
        <v>0.17887054269599745</v>
      </c>
      <c r="G91" s="29">
        <v>0</v>
      </c>
      <c r="H91" s="35">
        <f t="shared" si="13"/>
        <v>139.85546210658174</v>
      </c>
      <c r="I91" s="32">
        <f t="shared" si="14"/>
        <v>4288.7349011746073</v>
      </c>
      <c r="J91" s="36">
        <f t="shared" si="15"/>
        <v>1217004.9122987171</v>
      </c>
      <c r="K91" s="36">
        <v>187786.51617674629</v>
      </c>
    </row>
    <row r="92" spans="1:11" x14ac:dyDescent="0.2">
      <c r="A92" s="2">
        <v>78</v>
      </c>
      <c r="B92" s="25">
        <f t="shared" si="9"/>
        <v>137.81052548010058</v>
      </c>
      <c r="C92" s="32">
        <f t="shared" si="10"/>
        <v>1221159.3001693287</v>
      </c>
      <c r="D92" s="32">
        <f t="shared" si="16"/>
        <v>4225.5915556491818</v>
      </c>
      <c r="E92" s="33">
        <f t="shared" si="11"/>
        <v>0.17675685386957501</v>
      </c>
      <c r="F92" s="34">
        <f t="shared" si="12"/>
        <v>0.17675685386957501</v>
      </c>
      <c r="G92" s="29">
        <v>0</v>
      </c>
      <c r="H92" s="35">
        <f t="shared" si="13"/>
        <v>137.81052548010058</v>
      </c>
      <c r="I92" s="32">
        <f t="shared" si="14"/>
        <v>4225.6528472348491</v>
      </c>
      <c r="J92" s="36">
        <f t="shared" si="15"/>
        <v>1221230.5651459519</v>
      </c>
      <c r="K92" s="36">
        <v>189670.63212938703</v>
      </c>
    </row>
    <row r="93" spans="1:11" x14ac:dyDescent="0.2">
      <c r="A93" s="2">
        <v>79</v>
      </c>
      <c r="B93" s="25">
        <f t="shared" si="9"/>
        <v>135.81885190378983</v>
      </c>
      <c r="C93" s="32">
        <f t="shared" si="10"/>
        <v>1225323.4647160394</v>
      </c>
      <c r="D93" s="32">
        <f t="shared" si="16"/>
        <v>4164.1645467106719</v>
      </c>
      <c r="E93" s="33">
        <f t="shared" si="11"/>
        <v>0.17469253654028674</v>
      </c>
      <c r="F93" s="34">
        <f t="shared" si="12"/>
        <v>0.17469253654028674</v>
      </c>
      <c r="G93" s="29">
        <v>0</v>
      </c>
      <c r="H93" s="35">
        <f t="shared" si="13"/>
        <v>135.81885190378983</v>
      </c>
      <c r="I93" s="32">
        <f t="shared" si="14"/>
        <v>4164.223544717589</v>
      </c>
      <c r="J93" s="36">
        <f t="shared" si="15"/>
        <v>1225394.7886906695</v>
      </c>
      <c r="K93" s="36">
        <v>191545.35101451058</v>
      </c>
    </row>
    <row r="94" spans="1:11" x14ac:dyDescent="0.2">
      <c r="A94" s="2">
        <v>80</v>
      </c>
      <c r="B94" s="25">
        <f t="shared" si="9"/>
        <v>133.87845951852015</v>
      </c>
      <c r="C94" s="32">
        <f t="shared" si="10"/>
        <v>1229427.7930371545</v>
      </c>
      <c r="D94" s="32">
        <f t="shared" si="16"/>
        <v>4104.3283211151138</v>
      </c>
      <c r="E94" s="33">
        <f t="shared" si="11"/>
        <v>0.17267588083104854</v>
      </c>
      <c r="F94" s="34">
        <f t="shared" si="12"/>
        <v>0.17267588083104854</v>
      </c>
      <c r="G94" s="29">
        <v>0</v>
      </c>
      <c r="H94" s="35">
        <f t="shared" si="13"/>
        <v>133.87845951852015</v>
      </c>
      <c r="I94" s="32">
        <f t="shared" si="14"/>
        <v>4104.3851365275259</v>
      </c>
      <c r="J94" s="36">
        <f t="shared" si="15"/>
        <v>1229499.1738271969</v>
      </c>
      <c r="K94" s="36">
        <v>193410.71970018672</v>
      </c>
    </row>
    <row r="95" spans="1:11" x14ac:dyDescent="0.2">
      <c r="A95" s="2">
        <v>81</v>
      </c>
      <c r="B95" s="25">
        <f t="shared" si="9"/>
        <v>131.98746182914488</v>
      </c>
      <c r="C95" s="32">
        <f t="shared" si="10"/>
        <v>1233473.817059241</v>
      </c>
      <c r="D95" s="32">
        <f t="shared" si="16"/>
        <v>4046.0240220865235</v>
      </c>
      <c r="E95" s="33">
        <f t="shared" si="11"/>
        <v>0.17070525492180111</v>
      </c>
      <c r="F95" s="34">
        <f t="shared" si="12"/>
        <v>0.17070525492180111</v>
      </c>
      <c r="G95" s="29">
        <v>0</v>
      </c>
      <c r="H95" s="35">
        <f t="shared" si="13"/>
        <v>131.98746182914488</v>
      </c>
      <c r="I95" s="32">
        <f t="shared" si="14"/>
        <v>4046.078759325339</v>
      </c>
      <c r="J95" s="36">
        <f t="shared" si="15"/>
        <v>1233545.2525865224</v>
      </c>
      <c r="K95" s="36">
        <v>195266.78482072972</v>
      </c>
    </row>
    <row r="96" spans="1:11" x14ac:dyDescent="0.2">
      <c r="A96" s="2">
        <v>82</v>
      </c>
      <c r="B96" s="25">
        <f t="shared" si="9"/>
        <v>130.14406209867346</v>
      </c>
      <c r="C96" s="32">
        <f t="shared" si="10"/>
        <v>1237463.0126683852</v>
      </c>
      <c r="D96" s="32">
        <f t="shared" si="16"/>
        <v>3989.195609144168</v>
      </c>
      <c r="E96" s="33">
        <f t="shared" si="11"/>
        <v>0.16877910064554374</v>
      </c>
      <c r="F96" s="34">
        <f t="shared" si="12"/>
        <v>0.16877910064554374</v>
      </c>
      <c r="G96" s="29">
        <v>0</v>
      </c>
      <c r="H96" s="35">
        <f t="shared" si="13"/>
        <v>130.14406209867346</v>
      </c>
      <c r="I96" s="32">
        <f t="shared" si="14"/>
        <v>3989.2483665302825</v>
      </c>
      <c r="J96" s="36">
        <f t="shared" si="15"/>
        <v>1237534.5009530527</v>
      </c>
      <c r="K96" s="36">
        <v>197113.59277786428</v>
      </c>
    </row>
    <row r="97" spans="1:11" x14ac:dyDescent="0.2">
      <c r="A97" s="2">
        <v>83</v>
      </c>
      <c r="B97" s="25">
        <f t="shared" si="9"/>
        <v>128.34654813043608</v>
      </c>
      <c r="C97" s="32">
        <f t="shared" si="10"/>
        <v>1241396.8023618597</v>
      </c>
      <c r="D97" s="32">
        <f t="shared" si="16"/>
        <v>3933.7896934745368</v>
      </c>
      <c r="E97" s="33">
        <f t="shared" si="11"/>
        <v>0.16689592937918057</v>
      </c>
      <c r="F97" s="34">
        <f t="shared" si="12"/>
        <v>0.16689592937918057</v>
      </c>
      <c r="G97" s="29">
        <v>0</v>
      </c>
      <c r="H97" s="35">
        <f t="shared" si="13"/>
        <v>128.34654813043608</v>
      </c>
      <c r="I97" s="32">
        <f t="shared" si="14"/>
        <v>3933.8405636429147</v>
      </c>
      <c r="J97" s="36">
        <f t="shared" si="15"/>
        <v>1241468.3415166957</v>
      </c>
      <c r="K97" s="36">
        <v>198951.18974188552</v>
      </c>
    </row>
    <row r="98" spans="1:11" x14ac:dyDescent="0.2">
      <c r="A98" s="2">
        <v>84</v>
      </c>
      <c r="B98" s="25">
        <f t="shared" si="9"/>
        <v>126.59328740742824</v>
      </c>
      <c r="C98" s="32">
        <f t="shared" si="10"/>
        <v>1245276.5577464737</v>
      </c>
      <c r="D98" s="32">
        <f t="shared" si="16"/>
        <v>3879.7553846139926</v>
      </c>
      <c r="E98" s="33">
        <f t="shared" si="11"/>
        <v>0.16505431820645666</v>
      </c>
      <c r="F98" s="34">
        <f t="shared" si="12"/>
        <v>0.16505431820645666</v>
      </c>
      <c r="G98" s="29">
        <v>0</v>
      </c>
      <c r="H98" s="35">
        <f t="shared" si="13"/>
        <v>126.59328740742824</v>
      </c>
      <c r="I98" s="32">
        <f t="shared" si="14"/>
        <v>3879.8044549043698</v>
      </c>
      <c r="J98" s="36">
        <f t="shared" si="15"/>
        <v>1245348.1459716</v>
      </c>
      <c r="K98" s="36">
        <v>200779.62165281322</v>
      </c>
    </row>
    <row r="99" spans="1:11" x14ac:dyDescent="0.2">
      <c r="A99" s="2">
        <v>85</v>
      </c>
      <c r="B99" s="25">
        <f t="shared" si="9"/>
        <v>124.88272256077801</v>
      </c>
      <c r="C99" s="32">
        <f t="shared" si="10"/>
        <v>1249103.6018940588</v>
      </c>
      <c r="D99" s="32">
        <f t="shared" si="16"/>
        <v>3827.044147585053</v>
      </c>
      <c r="E99" s="33">
        <f t="shared" si="11"/>
        <v>0.16325290633218872</v>
      </c>
      <c r="F99" s="34">
        <f t="shared" si="12"/>
        <v>0.16325290633218872</v>
      </c>
      <c r="G99" s="29">
        <v>0</v>
      </c>
      <c r="H99" s="35">
        <f t="shared" si="13"/>
        <v>124.88272256077801</v>
      </c>
      <c r="I99" s="32">
        <f t="shared" si="14"/>
        <v>3827.0915003968103</v>
      </c>
      <c r="J99" s="36">
        <f t="shared" si="15"/>
        <v>1249175.2374719968</v>
      </c>
      <c r="K99" s="36">
        <v>202598.93422154043</v>
      </c>
    </row>
    <row r="100" spans="1:11" x14ac:dyDescent="0.2">
      <c r="A100" s="2">
        <v>86</v>
      </c>
      <c r="B100" s="25">
        <f t="shared" si="9"/>
        <v>123.21336714176088</v>
      </c>
      <c r="C100" s="32">
        <f t="shared" si="10"/>
        <v>1252879.2115637062</v>
      </c>
      <c r="D100" s="32">
        <f t="shared" si="16"/>
        <v>3775.6096696474124</v>
      </c>
      <c r="E100" s="33">
        <f t="shared" si="11"/>
        <v>0.16149039172873092</v>
      </c>
      <c r="F100" s="34">
        <f t="shared" si="12"/>
        <v>0.16149039172873092</v>
      </c>
      <c r="G100" s="29">
        <v>0</v>
      </c>
      <c r="H100" s="35">
        <f t="shared" si="13"/>
        <v>123.21336714176088</v>
      </c>
      <c r="I100" s="32">
        <f t="shared" si="14"/>
        <v>3775.6553827686703</v>
      </c>
      <c r="J100" s="36">
        <f t="shared" si="15"/>
        <v>1252950.8928547655</v>
      </c>
      <c r="K100" s="36">
        <v>204409.17293097606</v>
      </c>
    </row>
    <row r="101" spans="1:11" x14ac:dyDescent="0.2">
      <c r="A101" s="2">
        <v>87</v>
      </c>
      <c r="B101" s="25">
        <f t="shared" si="9"/>
        <v>121.58380167402311</v>
      </c>
      <c r="C101" s="32">
        <f t="shared" si="10"/>
        <v>1256604.6192996351</v>
      </c>
      <c r="D101" s="32">
        <f t="shared" si="16"/>
        <v>3725.4077359288931</v>
      </c>
      <c r="E101" s="33">
        <f t="shared" si="11"/>
        <v>0.15976552799744215</v>
      </c>
      <c r="F101" s="34">
        <f t="shared" si="12"/>
        <v>0.15976552799744215</v>
      </c>
      <c r="G101" s="29">
        <v>0</v>
      </c>
      <c r="H101" s="35">
        <f t="shared" si="13"/>
        <v>121.58380167402311</v>
      </c>
      <c r="I101" s="32">
        <f t="shared" si="14"/>
        <v>3725.4518828414111</v>
      </c>
      <c r="J101" s="36">
        <f t="shared" si="15"/>
        <v>1256676.3447376068</v>
      </c>
      <c r="K101" s="36">
        <v>206210.38303718218</v>
      </c>
    </row>
    <row r="102" spans="1:11" x14ac:dyDescent="0.2">
      <c r="A102" s="2">
        <v>88</v>
      </c>
      <c r="B102" s="25">
        <f t="shared" si="9"/>
        <v>119.992669964697</v>
      </c>
      <c r="C102" s="32">
        <f t="shared" si="10"/>
        <v>1260281.0154128931</v>
      </c>
      <c r="D102" s="32">
        <f t="shared" si="16"/>
        <v>3676.396113258088</v>
      </c>
      <c r="E102" s="33">
        <f t="shared" si="11"/>
        <v>0.15807712142908964</v>
      </c>
      <c r="F102" s="34">
        <f t="shared" si="12"/>
        <v>0.15807712142908964</v>
      </c>
      <c r="G102" s="29">
        <v>0</v>
      </c>
      <c r="H102" s="35">
        <f t="shared" si="13"/>
        <v>119.992669964697</v>
      </c>
      <c r="I102" s="32">
        <f t="shared" si="14"/>
        <v>3676.4387634175</v>
      </c>
      <c r="J102" s="36">
        <f t="shared" si="15"/>
        <v>1260352.7835010244</v>
      </c>
      <c r="K102" s="36">
        <v>208002.60957050527</v>
      </c>
    </row>
    <row r="103" spans="1:11" x14ac:dyDescent="0.2">
      <c r="A103" s="2">
        <v>89</v>
      </c>
      <c r="B103" s="25">
        <f t="shared" si="9"/>
        <v>118.43867565491655</v>
      </c>
      <c r="C103" s="32">
        <f t="shared" si="10"/>
        <v>1263909.5498544667</v>
      </c>
      <c r="D103" s="32">
        <f t="shared" si="16"/>
        <v>3628.5344415735453</v>
      </c>
      <c r="E103" s="33">
        <f t="shared" si="11"/>
        <v>0.15642402824874382</v>
      </c>
      <c r="F103" s="34">
        <f t="shared" si="12"/>
        <v>0.15642402824874382</v>
      </c>
      <c r="G103" s="29">
        <v>0</v>
      </c>
      <c r="H103" s="35">
        <f t="shared" si="13"/>
        <v>118.43867565491655</v>
      </c>
      <c r="I103" s="32">
        <f t="shared" si="14"/>
        <v>3628.5756606697501</v>
      </c>
      <c r="J103" s="36">
        <f t="shared" si="15"/>
        <v>1263981.3591616941</v>
      </c>
      <c r="K103" s="36">
        <v>209785.89733670198</v>
      </c>
    </row>
    <row r="104" spans="1:11" x14ac:dyDescent="0.2">
      <c r="A104" s="2">
        <v>90</v>
      </c>
      <c r="B104" s="25">
        <f t="shared" si="9"/>
        <v>116.92057899189459</v>
      </c>
      <c r="C104" s="32">
        <f t="shared" si="10"/>
        <v>1267491.333986813</v>
      </c>
      <c r="D104" s="32">
        <f t="shared" si="16"/>
        <v>3581.7841323462781</v>
      </c>
      <c r="E104" s="33">
        <f t="shared" si="11"/>
        <v>0.15480515203179318</v>
      </c>
      <c r="F104" s="34">
        <f t="shared" si="12"/>
        <v>0.15480515203179318</v>
      </c>
      <c r="G104" s="29">
        <v>0</v>
      </c>
      <c r="H104" s="35">
        <f t="shared" si="13"/>
        <v>116.92057899189459</v>
      </c>
      <c r="I104" s="32">
        <f t="shared" si="14"/>
        <v>3581.8239825435194</v>
      </c>
      <c r="J104" s="36">
        <f t="shared" si="15"/>
        <v>1267563.1831442376</v>
      </c>
      <c r="K104" s="36">
        <v>211560.29091805936</v>
      </c>
    </row>
    <row r="105" spans="1:11" x14ac:dyDescent="0.2">
      <c r="A105" s="2">
        <v>91</v>
      </c>
      <c r="B105" s="25">
        <f t="shared" si="9"/>
        <v>115.43719380622073</v>
      </c>
      <c r="C105" s="32">
        <f t="shared" si="10"/>
        <v>1271027.4422603056</v>
      </c>
      <c r="D105" s="32">
        <f t="shared" si="16"/>
        <v>3536.1082734926604</v>
      </c>
      <c r="E105" s="33">
        <f t="shared" si="11"/>
        <v>0.15321944127874892</v>
      </c>
      <c r="F105" s="34">
        <f t="shared" si="12"/>
        <v>0.15321944127874892</v>
      </c>
      <c r="G105" s="29">
        <v>0</v>
      </c>
      <c r="H105" s="35">
        <f t="shared" si="13"/>
        <v>115.43719380622073</v>
      </c>
      <c r="I105" s="32">
        <f t="shared" si="14"/>
        <v>3536.146813651917</v>
      </c>
      <c r="J105" s="36">
        <f t="shared" si="15"/>
        <v>1271099.3299578896</v>
      </c>
      <c r="K105" s="36">
        <v>213325.83467450933</v>
      </c>
    </row>
    <row r="106" spans="1:11" x14ac:dyDescent="0.2">
      <c r="A106" s="2">
        <v>92</v>
      </c>
      <c r="B106" s="25">
        <f t="shared" si="9"/>
        <v>113.98738467939727</v>
      </c>
      <c r="C106" s="32">
        <f t="shared" si="10"/>
        <v>1274518.9138006049</v>
      </c>
      <c r="D106" s="32">
        <f t="shared" si="16"/>
        <v>3491.4715402992442</v>
      </c>
      <c r="E106" s="33">
        <f t="shared" si="11"/>
        <v>0.15166588713752466</v>
      </c>
      <c r="F106" s="34">
        <f t="shared" si="12"/>
        <v>0.15166588713752466</v>
      </c>
      <c r="G106" s="29">
        <v>0</v>
      </c>
      <c r="H106" s="35">
        <f t="shared" si="13"/>
        <v>113.98738467939727</v>
      </c>
      <c r="I106" s="32">
        <f t="shared" si="14"/>
        <v>3491.5088261878091</v>
      </c>
      <c r="J106" s="36">
        <f t="shared" si="15"/>
        <v>1274590.8387840774</v>
      </c>
      <c r="K106" s="36">
        <v>215082.57274473776</v>
      </c>
    </row>
    <row r="107" spans="1:11" x14ac:dyDescent="0.2">
      <c r="A107" s="2">
        <v>93</v>
      </c>
      <c r="B107" s="25">
        <f t="shared" si="9"/>
        <v>112.57006428786052</v>
      </c>
      <c r="C107" s="32">
        <f t="shared" si="10"/>
        <v>1277966.7539125409</v>
      </c>
      <c r="D107" s="32">
        <f t="shared" si="16"/>
        <v>3447.8401119359769</v>
      </c>
      <c r="E107" s="33">
        <f t="shared" si="11"/>
        <v>0.15014352126304681</v>
      </c>
      <c r="F107" s="34">
        <f t="shared" si="12"/>
        <v>0.15014352126304681</v>
      </c>
      <c r="G107" s="29">
        <v>0</v>
      </c>
      <c r="H107" s="35">
        <f t="shared" si="13"/>
        <v>112.57006428786052</v>
      </c>
      <c r="I107" s="32">
        <f t="shared" si="14"/>
        <v>3447.8761964150585</v>
      </c>
      <c r="J107" s="36">
        <f t="shared" si="15"/>
        <v>1278038.7149804926</v>
      </c>
      <c r="K107" s="36">
        <v>216830.54904728793</v>
      </c>
    </row>
    <row r="108" spans="1:11" x14ac:dyDescent="0.2">
      <c r="A108" s="2">
        <v>94</v>
      </c>
      <c r="B108" s="25">
        <f t="shared" si="9"/>
        <v>111.18419091085774</v>
      </c>
      <c r="C108" s="32">
        <f t="shared" si="10"/>
        <v>1281371.9355056712</v>
      </c>
      <c r="D108" s="32">
        <f t="shared" si="16"/>
        <v>3405.1815931303427</v>
      </c>
      <c r="E108" s="33">
        <f t="shared" si="11"/>
        <v>0.1486514138044091</v>
      </c>
      <c r="F108" s="34">
        <f t="shared" si="12"/>
        <v>0.1486514138044091</v>
      </c>
      <c r="G108" s="29">
        <v>0</v>
      </c>
      <c r="H108" s="35">
        <f t="shared" si="13"/>
        <v>111.18419091085774</v>
      </c>
      <c r="I108" s="32">
        <f t="shared" si="14"/>
        <v>3405.2165263378874</v>
      </c>
      <c r="J108" s="36">
        <f t="shared" si="15"/>
        <v>1281443.9315068305</v>
      </c>
      <c r="K108" s="36">
        <v>218569.80728165843</v>
      </c>
    </row>
    <row r="109" spans="1:11" x14ac:dyDescent="0.2">
      <c r="A109" s="2">
        <v>95</v>
      </c>
      <c r="B109" s="25">
        <f t="shared" si="9"/>
        <v>109.82876609056754</v>
      </c>
      <c r="C109" s="32">
        <f t="shared" si="10"/>
        <v>1284735.4004463386</v>
      </c>
      <c r="D109" s="32">
        <f t="shared" si="16"/>
        <v>3363.4649406673852</v>
      </c>
      <c r="E109" s="33">
        <f t="shared" si="11"/>
        <v>0.14718867151081882</v>
      </c>
      <c r="F109" s="34">
        <f t="shared" si="12"/>
        <v>0.14718867151081882</v>
      </c>
      <c r="G109" s="29">
        <v>0</v>
      </c>
      <c r="H109" s="35">
        <f t="shared" si="13"/>
        <v>109.82876609056754</v>
      </c>
      <c r="I109" s="32">
        <f t="shared" si="14"/>
        <v>3363.4987701795035</v>
      </c>
      <c r="J109" s="36">
        <f t="shared" si="15"/>
        <v>1284807.43027701</v>
      </c>
      <c r="K109" s="36">
        <v>220300.39092939571</v>
      </c>
    </row>
    <row r="110" spans="1:11" x14ac:dyDescent="0.2">
      <c r="A110" s="2">
        <v>96</v>
      </c>
      <c r="B110" s="25">
        <f t="shared" si="9"/>
        <v>108.5028324337781</v>
      </c>
      <c r="C110" s="32">
        <f t="shared" si="10"/>
        <v>1288058.0608406805</v>
      </c>
      <c r="D110" s="32">
        <f t="shared" si="16"/>
        <v>3322.6603943419177</v>
      </c>
      <c r="E110" s="33">
        <f t="shared" si="11"/>
        <v>0.14575443594838405</v>
      </c>
      <c r="F110" s="34">
        <f t="shared" si="12"/>
        <v>0.14575443594838405</v>
      </c>
      <c r="G110" s="29">
        <v>0</v>
      </c>
      <c r="H110" s="35">
        <f t="shared" si="13"/>
        <v>108.5028324337781</v>
      </c>
      <c r="I110" s="32">
        <f t="shared" si="14"/>
        <v>3322.6931653308225</v>
      </c>
      <c r="J110" s="36">
        <f t="shared" si="15"/>
        <v>1288130.1234423409</v>
      </c>
      <c r="K110" s="36">
        <v>222022.34325518113</v>
      </c>
    </row>
    <row r="111" spans="1:11" x14ac:dyDescent="0.2">
      <c r="A111" s="2">
        <v>97</v>
      </c>
      <c r="B111" s="25">
        <f t="shared" si="9"/>
        <v>107.20547154528325</v>
      </c>
      <c r="C111" s="32">
        <f t="shared" si="10"/>
        <v>1291340.8002527626</v>
      </c>
      <c r="D111" s="32">
        <f t="shared" si="16"/>
        <v>3282.7394120821264</v>
      </c>
      <c r="E111" s="33">
        <f t="shared" si="11"/>
        <v>0.14434788182017877</v>
      </c>
      <c r="F111" s="34">
        <f t="shared" si="12"/>
        <v>0.14434788182017877</v>
      </c>
      <c r="G111" s="29">
        <v>0</v>
      </c>
      <c r="H111" s="35">
        <f t="shared" si="13"/>
        <v>107.20547154528325</v>
      </c>
      <c r="I111" s="32">
        <f t="shared" si="14"/>
        <v>3282.7711674567977</v>
      </c>
      <c r="J111" s="36">
        <f t="shared" si="15"/>
        <v>1291412.8946097977</v>
      </c>
      <c r="K111" s="36">
        <v>223735.70730791247</v>
      </c>
    </row>
    <row r="112" spans="1:11" x14ac:dyDescent="0.2">
      <c r="A112" s="2">
        <v>98</v>
      </c>
      <c r="B112" s="25">
        <f t="shared" si="9"/>
        <v>105.93580208392962</v>
      </c>
      <c r="C112" s="32">
        <f t="shared" si="10"/>
        <v>1294584.4748616954</v>
      </c>
      <c r="D112" s="32">
        <f t="shared" si="16"/>
        <v>3243.674608932808</v>
      </c>
      <c r="E112" s="33">
        <f t="shared" si="11"/>
        <v>0.14296821538244811</v>
      </c>
      <c r="F112" s="34">
        <f t="shared" si="12"/>
        <v>0.14296821538244811</v>
      </c>
      <c r="G112" s="29">
        <v>0</v>
      </c>
      <c r="H112" s="35">
        <f t="shared" si="13"/>
        <v>105.93580208392962</v>
      </c>
      <c r="I112" s="32">
        <f t="shared" si="14"/>
        <v>3243.7053894732067</v>
      </c>
      <c r="J112" s="36">
        <f t="shared" si="15"/>
        <v>1294656.5999992709</v>
      </c>
      <c r="K112" s="36">
        <v>225440.5259217803</v>
      </c>
    </row>
    <row r="113" spans="1:11" x14ac:dyDescent="0.2">
      <c r="A113" s="2">
        <v>99</v>
      </c>
      <c r="B113" s="25">
        <f t="shared" si="9"/>
        <v>104.69297793294743</v>
      </c>
      <c r="C113" s="32">
        <f t="shared" si="10"/>
        <v>1297789.9145613408</v>
      </c>
      <c r="D113" s="32">
        <f t="shared" si="16"/>
        <v>3205.439699645387</v>
      </c>
      <c r="E113" s="33">
        <f t="shared" si="11"/>
        <v>0.14161467295105712</v>
      </c>
      <c r="F113" s="34">
        <f t="shared" si="12"/>
        <v>0.14161467295105712</v>
      </c>
      <c r="G113" s="29">
        <v>0</v>
      </c>
      <c r="H113" s="35">
        <f t="shared" si="13"/>
        <v>104.69297793294743</v>
      </c>
      <c r="I113" s="32">
        <f t="shared" si="14"/>
        <v>3205.4695441278805</v>
      </c>
      <c r="J113" s="36">
        <f t="shared" si="15"/>
        <v>1297862.0695433987</v>
      </c>
      <c r="K113" s="36">
        <v>227136.84171733877</v>
      </c>
    </row>
    <row r="114" spans="1:11" x14ac:dyDescent="0.2">
      <c r="A114" s="2">
        <v>100</v>
      </c>
      <c r="B114" s="25">
        <f t="shared" si="9"/>
        <v>103.47618647684509</v>
      </c>
      <c r="C114" s="32">
        <f t="shared" si="10"/>
        <v>1300957.9240059701</v>
      </c>
      <c r="D114" s="32">
        <f t="shared" si="16"/>
        <v>3168.0094446293078</v>
      </c>
      <c r="E114" s="33">
        <f t="shared" si="11"/>
        <v>0.14028651949177531</v>
      </c>
      <c r="F114" s="34">
        <f t="shared" si="12"/>
        <v>0.14028651949177531</v>
      </c>
      <c r="G114" s="29">
        <v>0</v>
      </c>
      <c r="H114" s="35">
        <f t="shared" si="13"/>
        <v>103.47618647684509</v>
      </c>
      <c r="I114" s="32">
        <f t="shared" si="14"/>
        <v>3168.0383899426388</v>
      </c>
      <c r="J114" s="36">
        <f t="shared" si="15"/>
        <v>1301030.1079333413</v>
      </c>
      <c r="K114" s="36">
        <v>228824.69710257108</v>
      </c>
    </row>
    <row r="115" spans="1:11" x14ac:dyDescent="0.2">
      <c r="A115" s="2">
        <v>101</v>
      </c>
      <c r="B115" s="25">
        <f t="shared" si="9"/>
        <v>102.28464697773306</v>
      </c>
      <c r="C115" s="32">
        <f t="shared" si="10"/>
        <v>1304089.2836050061</v>
      </c>
      <c r="D115" s="32">
        <f t="shared" si="16"/>
        <v>3131.3595990359318</v>
      </c>
      <c r="E115" s="33">
        <f t="shared" si="11"/>
        <v>0.13898304728928215</v>
      </c>
      <c r="F115" s="34">
        <f t="shared" si="12"/>
        <v>0.13898304728928215</v>
      </c>
      <c r="G115" s="29">
        <v>0</v>
      </c>
      <c r="H115" s="35">
        <f t="shared" si="13"/>
        <v>102.28464697773306</v>
      </c>
      <c r="I115" s="32">
        <f t="shared" si="14"/>
        <v>3131.3876802888963</v>
      </c>
      <c r="J115" s="36">
        <f t="shared" si="15"/>
        <v>1304161.4956136302</v>
      </c>
      <c r="K115" s="36">
        <v>230504.13427394981</v>
      </c>
    </row>
    <row r="116" spans="1:11" x14ac:dyDescent="0.2">
      <c r="A116" s="2">
        <v>102</v>
      </c>
      <c r="B116" s="25">
        <f t="shared" si="9"/>
        <v>101.11760904448268</v>
      </c>
      <c r="C116" s="32">
        <f t="shared" si="10"/>
        <v>1307184.7504697719</v>
      </c>
      <c r="D116" s="32">
        <f t="shared" si="16"/>
        <v>3095.4668647658546</v>
      </c>
      <c r="E116" s="33">
        <f t="shared" si="11"/>
        <v>0.13770357468961086</v>
      </c>
      <c r="F116" s="34">
        <f t="shared" si="12"/>
        <v>0.13770357468961086</v>
      </c>
      <c r="G116" s="29">
        <v>0</v>
      </c>
      <c r="H116" s="35">
        <f t="shared" si="13"/>
        <v>101.11760904448268</v>
      </c>
      <c r="I116" s="32">
        <f t="shared" si="14"/>
        <v>3095.4941153888744</v>
      </c>
      <c r="J116" s="36">
        <f t="shared" si="15"/>
        <v>1307256.9897290191</v>
      </c>
      <c r="K116" s="36">
        <v>232175.19521749171</v>
      </c>
    </row>
    <row r="117" spans="1:11" x14ac:dyDescent="0.2">
      <c r="A117" s="2">
        <v>103</v>
      </c>
      <c r="B117" s="25">
        <f t="shared" si="9"/>
        <v>99.97435118861776</v>
      </c>
      <c r="C117" s="32">
        <f t="shared" si="10"/>
        <v>1310245.0593149802</v>
      </c>
      <c r="D117" s="32">
        <f t="shared" si="16"/>
        <v>3060.3088452082593</v>
      </c>
      <c r="E117" s="33">
        <f t="shared" si="11"/>
        <v>0.13644744491145883</v>
      </c>
      <c r="F117" s="34">
        <f t="shared" si="12"/>
        <v>0.13644744491145883</v>
      </c>
      <c r="G117" s="29">
        <v>0</v>
      </c>
      <c r="H117" s="35">
        <f t="shared" si="13"/>
        <v>99.97435118861776</v>
      </c>
      <c r="I117" s="32">
        <f t="shared" si="14"/>
        <v>3060.3352970488136</v>
      </c>
      <c r="J117" s="36">
        <f t="shared" si="15"/>
        <v>1310317.3250260679</v>
      </c>
      <c r="K117" s="36">
        <v>233837.92170980742</v>
      </c>
    </row>
    <row r="118" spans="1:11" x14ac:dyDescent="0.2">
      <c r="A118" s="2">
        <v>104</v>
      </c>
      <c r="B118" s="25">
        <f t="shared" si="9"/>
        <v>98.854179461289206</v>
      </c>
      <c r="C118" s="32">
        <f t="shared" si="10"/>
        <v>1313270.9233175158</v>
      </c>
      <c r="D118" s="32">
        <f t="shared" si="16"/>
        <v>3025.8640025355853</v>
      </c>
      <c r="E118" s="33">
        <f t="shared" si="11"/>
        <v>0.13521402492202889</v>
      </c>
      <c r="F118" s="34">
        <f t="shared" si="12"/>
        <v>0.13521402492202889</v>
      </c>
      <c r="G118" s="29">
        <v>0</v>
      </c>
      <c r="H118" s="35">
        <f t="shared" si="13"/>
        <v>98.854179461289206</v>
      </c>
      <c r="I118" s="32">
        <f t="shared" si="14"/>
        <v>3025.8896859455685</v>
      </c>
      <c r="J118" s="36">
        <f t="shared" si="15"/>
        <v>1313343.2147120135</v>
      </c>
      <c r="K118" s="36">
        <v>235492.3553191458</v>
      </c>
    </row>
    <row r="119" spans="1:11" x14ac:dyDescent="0.2">
      <c r="A119" s="2">
        <v>105</v>
      </c>
      <c r="B119" s="25">
        <f t="shared" si="9"/>
        <v>97.756426166099374</v>
      </c>
      <c r="C119" s="32">
        <f t="shared" si="10"/>
        <v>1316263.0349348977</v>
      </c>
      <c r="D119" s="32">
        <f t="shared" si="16"/>
        <v>2992.1116173819173</v>
      </c>
      <c r="E119" s="33">
        <f t="shared" si="11"/>
        <v>0.13400270437314518</v>
      </c>
      <c r="F119" s="34">
        <f t="shared" si="12"/>
        <v>0.13400270437314518</v>
      </c>
      <c r="G119" s="29">
        <v>0</v>
      </c>
      <c r="H119" s="35">
        <f t="shared" si="13"/>
        <v>97.756426166099374</v>
      </c>
      <c r="I119" s="32">
        <f t="shared" si="14"/>
        <v>2992.1365613009198</v>
      </c>
      <c r="J119" s="36">
        <f t="shared" si="15"/>
        <v>1316335.3512733143</v>
      </c>
      <c r="K119" s="36">
        <v>237138.53740643329</v>
      </c>
    </row>
    <row r="120" spans="1:11" x14ac:dyDescent="0.2">
      <c r="A120" s="2">
        <v>106</v>
      </c>
      <c r="B120" s="25">
        <f t="shared" si="9"/>
        <v>96.680448642921334</v>
      </c>
      <c r="C120" s="32">
        <f t="shared" si="10"/>
        <v>1319222.0666856549</v>
      </c>
      <c r="D120" s="32">
        <f t="shared" si="16"/>
        <v>2959.0317507572472</v>
      </c>
      <c r="E120" s="33">
        <f t="shared" si="11"/>
        <v>0.13281289459423801</v>
      </c>
      <c r="F120" s="34">
        <f t="shared" si="12"/>
        <v>0.13281289459423801</v>
      </c>
      <c r="G120" s="29">
        <v>0</v>
      </c>
      <c r="H120" s="35">
        <f t="shared" si="13"/>
        <v>96.680448642921334</v>
      </c>
      <c r="I120" s="32">
        <f t="shared" si="14"/>
        <v>2959.0559827903112</v>
      </c>
      <c r="J120" s="36">
        <f t="shared" si="15"/>
        <v>1319294.4072561048</v>
      </c>
      <c r="K120" s="36">
        <v>238776.50912630782</v>
      </c>
    </row>
    <row r="121" spans="1:11" x14ac:dyDescent="0.2">
      <c r="A121" s="2">
        <v>107</v>
      </c>
      <c r="B121" s="25">
        <f t="shared" si="9"/>
        <v>95.625628118211836</v>
      </c>
      <c r="C121" s="32">
        <f t="shared" si="10"/>
        <v>1322148.6718937075</v>
      </c>
      <c r="D121" s="32">
        <f t="shared" si="16"/>
        <v>2926.6052080525551</v>
      </c>
      <c r="E121" s="33">
        <f t="shared" si="11"/>
        <v>0.13164402763830557</v>
      </c>
      <c r="F121" s="34">
        <f t="shared" si="12"/>
        <v>0.13164402763830557</v>
      </c>
      <c r="G121" s="29">
        <v>0</v>
      </c>
      <c r="H121" s="35">
        <f t="shared" si="13"/>
        <v>95.625628118211836</v>
      </c>
      <c r="I121" s="32">
        <f t="shared" si="14"/>
        <v>2926.628754543196</v>
      </c>
      <c r="J121" s="36">
        <f t="shared" si="15"/>
        <v>1322221.0360106479</v>
      </c>
      <c r="K121" s="36">
        <v>240406.31142814766</v>
      </c>
    </row>
    <row r="122" spans="1:11" x14ac:dyDescent="0.2">
      <c r="A122" s="2">
        <v>108</v>
      </c>
      <c r="B122" s="25">
        <f t="shared" si="9"/>
        <v>94.591368617634956</v>
      </c>
      <c r="C122" s="32">
        <f t="shared" si="10"/>
        <v>1325043.4853987147</v>
      </c>
      <c r="D122" s="32">
        <f t="shared" si="16"/>
        <v>2894.8135050071869</v>
      </c>
      <c r="E122" s="33">
        <f t="shared" si="11"/>
        <v>0.1304955553780662</v>
      </c>
      <c r="F122" s="34">
        <f t="shared" si="12"/>
        <v>0.1304955553780662</v>
      </c>
      <c r="G122" s="29">
        <v>0</v>
      </c>
      <c r="H122" s="35">
        <f t="shared" si="13"/>
        <v>94.591368617634956</v>
      </c>
      <c r="I122" s="32">
        <f t="shared" si="14"/>
        <v>2894.8363911036326</v>
      </c>
      <c r="J122" s="36">
        <f t="shared" si="15"/>
        <v>1325115.8724017516</v>
      </c>
      <c r="K122" s="36">
        <v>242027.98505709524</v>
      </c>
    </row>
    <row r="123" spans="1:11" x14ac:dyDescent="0.2">
      <c r="A123" s="2">
        <v>109</v>
      </c>
      <c r="B123" s="25">
        <f t="shared" si="9"/>
        <v>93.577095937114976</v>
      </c>
      <c r="C123" s="32">
        <f t="shared" si="10"/>
        <v>1327907.1242342205</v>
      </c>
      <c r="D123" s="32">
        <f t="shared" si="16"/>
        <v>2863.6388355058152</v>
      </c>
      <c r="E123" s="33">
        <f t="shared" si="11"/>
        <v>0.12936694864870193</v>
      </c>
      <c r="F123" s="34">
        <f t="shared" si="12"/>
        <v>0.12936694864870193</v>
      </c>
      <c r="G123" s="29">
        <v>0</v>
      </c>
      <c r="H123" s="35">
        <f t="shared" si="13"/>
        <v>93.577095937114976</v>
      </c>
      <c r="I123" s="32">
        <f t="shared" si="14"/>
        <v>2863.6610852275821</v>
      </c>
      <c r="J123" s="36">
        <f t="shared" si="15"/>
        <v>1327979.5334869791</v>
      </c>
      <c r="K123" s="36">
        <v>243641.57055507577</v>
      </c>
    </row>
    <row r="124" spans="1:11" x14ac:dyDescent="0.2">
      <c r="A124" s="2">
        <v>110</v>
      </c>
      <c r="B124" s="25">
        <f t="shared" si="9"/>
        <v>92.582256668705128</v>
      </c>
      <c r="C124" s="32">
        <f t="shared" si="10"/>
        <v>1330740.1882753277</v>
      </c>
      <c r="D124" s="32">
        <f t="shared" si="16"/>
        <v>2833.0640411071945</v>
      </c>
      <c r="E124" s="33">
        <f t="shared" si="11"/>
        <v>0.12825769643497642</v>
      </c>
      <c r="F124" s="34">
        <f t="shared" si="12"/>
        <v>0.12825769643497642</v>
      </c>
      <c r="G124" s="29">
        <v>0</v>
      </c>
      <c r="H124" s="35">
        <f t="shared" si="13"/>
        <v>92.582256668705128</v>
      </c>
      <c r="I124" s="32">
        <f t="shared" si="14"/>
        <v>2833.0856774034946</v>
      </c>
      <c r="J124" s="36">
        <f t="shared" si="15"/>
        <v>1330812.6191643826</v>
      </c>
      <c r="K124" s="36">
        <v>245247.10826181073</v>
      </c>
    </row>
    <row r="125" spans="1:11" x14ac:dyDescent="0.2">
      <c r="A125" s="2">
        <v>111</v>
      </c>
      <c r="B125" s="25">
        <f t="shared" si="9"/>
        <v>91.606317277913476</v>
      </c>
      <c r="C125" s="32">
        <f t="shared" si="10"/>
        <v>1333543.2608575125</v>
      </c>
      <c r="D125" s="32">
        <f t="shared" si="16"/>
        <v>2803.0725821848027</v>
      </c>
      <c r="E125" s="33">
        <f t="shared" si="11"/>
        <v>0.12716730509977087</v>
      </c>
      <c r="F125" s="34">
        <f t="shared" si="12"/>
        <v>0.12716730509977087</v>
      </c>
      <c r="G125" s="29">
        <v>0</v>
      </c>
      <c r="H125" s="35">
        <f t="shared" si="13"/>
        <v>91.606317277913476</v>
      </c>
      <c r="I125" s="32">
        <f t="shared" si="14"/>
        <v>2803.0936269899225</v>
      </c>
      <c r="J125" s="36">
        <f t="shared" si="15"/>
        <v>1333615.7127913726</v>
      </c>
      <c r="K125" s="36">
        <v>246844.63831582645</v>
      </c>
    </row>
    <row r="126" spans="1:11" x14ac:dyDescent="0.2">
      <c r="A126" s="2">
        <v>112</v>
      </c>
      <c r="B126" s="25">
        <f t="shared" si="9"/>
        <v>90.648763229361094</v>
      </c>
      <c r="C126" s="32">
        <f t="shared" si="10"/>
        <v>1336316.9093680955</v>
      </c>
      <c r="D126" s="32">
        <f t="shared" si="16"/>
        <v>2773.6485105829779</v>
      </c>
      <c r="E126" s="33">
        <f t="shared" si="11"/>
        <v>0.12609529765137939</v>
      </c>
      <c r="F126" s="34">
        <f t="shared" si="12"/>
        <v>0.12609529765137939</v>
      </c>
      <c r="G126" s="29">
        <v>0</v>
      </c>
      <c r="H126" s="35">
        <f t="shared" si="13"/>
        <v>90.648763229361094</v>
      </c>
      <c r="I126" s="32">
        <f t="shared" si="14"/>
        <v>2773.6689848713913</v>
      </c>
      <c r="J126" s="36">
        <f t="shared" si="15"/>
        <v>1336389.3817762439</v>
      </c>
      <c r="K126" s="36">
        <v>248434.20065545742</v>
      </c>
    </row>
    <row r="127" spans="1:11" x14ac:dyDescent="0.2">
      <c r="A127" s="2">
        <v>113</v>
      </c>
      <c r="B127" s="25">
        <f t="shared" si="9"/>
        <v>89.709098157856346</v>
      </c>
      <c r="C127" s="32">
        <f t="shared" si="10"/>
        <v>1339061.6858118018</v>
      </c>
      <c r="D127" s="32">
        <f t="shared" si="16"/>
        <v>2744.7764437063597</v>
      </c>
      <c r="E127" s="33">
        <f t="shared" si="11"/>
        <v>0.12504121304802521</v>
      </c>
      <c r="F127" s="34">
        <f t="shared" si="12"/>
        <v>0.12504121304802521</v>
      </c>
      <c r="G127" s="29">
        <v>0</v>
      </c>
      <c r="H127" s="35">
        <f t="shared" si="13"/>
        <v>89.709098157856346</v>
      </c>
      <c r="I127" s="32">
        <f t="shared" si="14"/>
        <v>2744.7963675407564</v>
      </c>
      <c r="J127" s="36">
        <f t="shared" si="15"/>
        <v>1339134.1781437846</v>
      </c>
      <c r="K127" s="36">
        <v>250015.83501984496</v>
      </c>
    </row>
    <row r="128" spans="1:11" x14ac:dyDescent="0.2">
      <c r="A128" s="2">
        <v>114</v>
      </c>
      <c r="B128" s="25">
        <f t="shared" si="9"/>
        <v>88.786843082174798</v>
      </c>
      <c r="C128" s="32">
        <f t="shared" si="10"/>
        <v>1341778.1273517455</v>
      </c>
      <c r="D128" s="32">
        <f t="shared" si="16"/>
        <v>2716.4415399436839</v>
      </c>
      <c r="E128" s="33">
        <f t="shared" si="11"/>
        <v>0.12400460553647663</v>
      </c>
      <c r="F128" s="34">
        <f t="shared" si="12"/>
        <v>0.12400460553647663</v>
      </c>
      <c r="G128" s="29">
        <v>0</v>
      </c>
      <c r="H128" s="35">
        <f t="shared" si="13"/>
        <v>88.786843082174798</v>
      </c>
      <c r="I128" s="32">
        <f t="shared" si="14"/>
        <v>2716.460932522366</v>
      </c>
      <c r="J128" s="36">
        <f t="shared" si="15"/>
        <v>1341850.639076307</v>
      </c>
      <c r="K128" s="36">
        <v>251589.58094993056</v>
      </c>
    </row>
    <row r="129" spans="1:11" x14ac:dyDescent="0.2">
      <c r="A129" s="2">
        <v>115</v>
      </c>
      <c r="B129" s="25">
        <f t="shared" si="9"/>
        <v>87.881535659010396</v>
      </c>
      <c r="C129" s="32">
        <f t="shared" si="10"/>
        <v>1344466.7568271013</v>
      </c>
      <c r="D129" s="32">
        <f t="shared" si="16"/>
        <v>2688.6294753558468</v>
      </c>
      <c r="E129" s="33">
        <f t="shared" si="11"/>
        <v>0.1229850440236811</v>
      </c>
      <c r="F129" s="34">
        <f t="shared" si="12"/>
        <v>0.1229850440236811</v>
      </c>
      <c r="G129" s="29">
        <v>0</v>
      </c>
      <c r="H129" s="35">
        <f t="shared" si="13"/>
        <v>87.881535659010396</v>
      </c>
      <c r="I129" s="32">
        <f t="shared" si="14"/>
        <v>2688.6483550563075</v>
      </c>
      <c r="J129" s="36">
        <f t="shared" si="15"/>
        <v>1344539.2874313632</v>
      </c>
      <c r="K129" s="36">
        <v>253155.47778944444</v>
      </c>
    </row>
    <row r="130" spans="1:11" x14ac:dyDescent="0.2">
      <c r="A130" s="2">
        <v>116</v>
      </c>
      <c r="B130" s="25">
        <f t="shared" si="9"/>
        <v>86.992729474737629</v>
      </c>
      <c r="C130" s="32">
        <f t="shared" si="10"/>
        <v>1347128.0832486488</v>
      </c>
      <c r="D130" s="32">
        <f t="shared" si="16"/>
        <v>2661.3264215474483</v>
      </c>
      <c r="E130" s="33">
        <f t="shared" si="11"/>
        <v>0.12198211147893832</v>
      </c>
      <c r="F130" s="34">
        <f t="shared" si="12"/>
        <v>0.12198211147893832</v>
      </c>
      <c r="G130" s="29">
        <v>0</v>
      </c>
      <c r="H130" s="35">
        <f t="shared" si="13"/>
        <v>86.992729474737629</v>
      </c>
      <c r="I130" s="32">
        <f t="shared" si="14"/>
        <v>2661.3448059691964</v>
      </c>
      <c r="J130" s="36">
        <f t="shared" si="15"/>
        <v>1347200.6322373324</v>
      </c>
      <c r="K130" s="36">
        <v>254713.56468588911</v>
      </c>
    </row>
    <row r="131" spans="1:11" x14ac:dyDescent="0.2">
      <c r="A131" s="2">
        <v>117</v>
      </c>
      <c r="B131" s="25">
        <f t="shared" si="9"/>
        <v>86.119993372779334</v>
      </c>
      <c r="C131" s="32">
        <f t="shared" si="10"/>
        <v>1349762.6022733101</v>
      </c>
      <c r="D131" s="32">
        <f t="shared" si="16"/>
        <v>2634.5190246612765</v>
      </c>
      <c r="E131" s="33">
        <f t="shared" si="11"/>
        <v>0.12099540436510783</v>
      </c>
      <c r="F131" s="34">
        <f t="shared" si="12"/>
        <v>0.12099540436510783</v>
      </c>
      <c r="G131" s="29">
        <v>0</v>
      </c>
      <c r="H131" s="35">
        <f t="shared" si="13"/>
        <v>86.119993372779334</v>
      </c>
      <c r="I131" s="32">
        <f t="shared" si="14"/>
        <v>2634.5369306620728</v>
      </c>
      <c r="J131" s="36">
        <f t="shared" si="15"/>
        <v>1349835.1691679945</v>
      </c>
      <c r="K131" s="36">
        <v>256263.88059151816</v>
      </c>
    </row>
    <row r="132" spans="1:11" x14ac:dyDescent="0.2">
      <c r="A132" s="2">
        <v>118</v>
      </c>
      <c r="B132" s="25">
        <f t="shared" si="9"/>
        <v>85.262910814519756</v>
      </c>
      <c r="C132" s="32">
        <f t="shared" si="10"/>
        <v>1352370.796658725</v>
      </c>
      <c r="D132" s="32">
        <f t="shared" si="16"/>
        <v>2608.1943854149431</v>
      </c>
      <c r="E132" s="33">
        <f t="shared" si="11"/>
        <v>0.12002453209725601</v>
      </c>
      <c r="F132" s="34">
        <f t="shared" si="12"/>
        <v>0.12002453209725601</v>
      </c>
      <c r="G132" s="29">
        <v>0</v>
      </c>
      <c r="H132" s="35">
        <f t="shared" si="13"/>
        <v>85.262910814519756</v>
      </c>
      <c r="I132" s="32">
        <f t="shared" si="14"/>
        <v>2608.2118291504466</v>
      </c>
      <c r="J132" s="36">
        <f t="shared" si="15"/>
        <v>1352443.3809971451</v>
      </c>
      <c r="K132" s="36">
        <v>257806.46426430997</v>
      </c>
    </row>
    <row r="133" spans="1:11" x14ac:dyDescent="0.2">
      <c r="A133" s="2">
        <v>119</v>
      </c>
      <c r="B133" s="25">
        <f t="shared" si="9"/>
        <v>84.4210792718373</v>
      </c>
      <c r="C133" s="32">
        <f t="shared" si="10"/>
        <v>1354953.1366988646</v>
      </c>
      <c r="D133" s="32">
        <f t="shared" si="16"/>
        <v>2582.3400401396211</v>
      </c>
      <c r="E133" s="33">
        <f t="shared" si="11"/>
        <v>0.11906911652718558</v>
      </c>
      <c r="F133" s="34">
        <f t="shared" si="12"/>
        <v>0.11906911652718558</v>
      </c>
      <c r="G133" s="29">
        <v>0</v>
      </c>
      <c r="H133" s="35">
        <f t="shared" si="13"/>
        <v>84.4210792718373</v>
      </c>
      <c r="I133" s="32">
        <f t="shared" si="14"/>
        <v>2582.357037095881</v>
      </c>
      <c r="J133" s="36">
        <f t="shared" si="15"/>
        <v>1355025.7380342409</v>
      </c>
      <c r="K133" s="36">
        <v>259341.35426893667</v>
      </c>
    </row>
    <row r="134" spans="1:11" x14ac:dyDescent="0.2">
      <c r="A134" s="2">
        <v>120</v>
      </c>
      <c r="B134" s="25">
        <f t="shared" si="9"/>
        <v>83.594109649457337</v>
      </c>
      <c r="C134" s="32">
        <f t="shared" si="10"/>
        <v>1357510.0806416089</v>
      </c>
      <c r="D134" s="32">
        <f t="shared" si="16"/>
        <v>2556.9439427442849</v>
      </c>
      <c r="E134" s="33">
        <f t="shared" si="11"/>
        <v>0.1181287914522397</v>
      </c>
      <c r="F134" s="34">
        <f t="shared" si="12"/>
        <v>0.1181287914522397</v>
      </c>
      <c r="G134" s="29">
        <v>0</v>
      </c>
      <c r="H134" s="35">
        <f t="shared" si="13"/>
        <v>83.594109649457337</v>
      </c>
      <c r="I134" s="32">
        <f t="shared" si="14"/>
        <v>2556.9605077725914</v>
      </c>
      <c r="J134" s="36">
        <f t="shared" si="15"/>
        <v>1357582.6985420135</v>
      </c>
      <c r="K134" s="36">
        <v>260868.58897772836</v>
      </c>
    </row>
    <row r="135" spans="1:11" x14ac:dyDescent="0.2">
      <c r="A135" s="2">
        <v>121</v>
      </c>
      <c r="B135" s="25">
        <f t="shared" si="9"/>
        <v>82.781625735438951</v>
      </c>
      <c r="C135" s="32">
        <f t="shared" si="10"/>
        <v>1360042.075089179</v>
      </c>
      <c r="D135" s="32">
        <f t="shared" si="16"/>
        <v>2531.9944475700613</v>
      </c>
      <c r="E135" s="33">
        <f t="shared" si="11"/>
        <v>0.11720320214737973</v>
      </c>
      <c r="F135" s="34">
        <f t="shared" si="12"/>
        <v>0.11720320214737973</v>
      </c>
      <c r="G135" s="29">
        <v>0</v>
      </c>
      <c r="H135" s="35">
        <f t="shared" si="13"/>
        <v>82.781625735438951</v>
      </c>
      <c r="I135" s="32">
        <f t="shared" si="14"/>
        <v>2532.0105949157314</v>
      </c>
      <c r="J135" s="36">
        <f t="shared" si="15"/>
        <v>1360114.7091369294</v>
      </c>
      <c r="K135" s="36">
        <v>262388.2065716323</v>
      </c>
    </row>
    <row r="136" spans="1:11" x14ac:dyDescent="0.2">
      <c r="A136" s="2">
        <v>122</v>
      </c>
      <c r="B136" s="25">
        <f t="shared" si="9"/>
        <v>81.98326367821889</v>
      </c>
      <c r="C136" s="32">
        <f t="shared" si="10"/>
        <v>1362549.5553822482</v>
      </c>
      <c r="D136" s="32">
        <f t="shared" si="16"/>
        <v>2507.4802930692676</v>
      </c>
      <c r="E136" s="33">
        <f t="shared" si="11"/>
        <v>0.11629200491900693</v>
      </c>
      <c r="F136" s="34">
        <f t="shared" si="12"/>
        <v>0.11629200491900693</v>
      </c>
      <c r="G136" s="29">
        <v>0</v>
      </c>
      <c r="H136" s="35">
        <f t="shared" si="13"/>
        <v>81.98326367821889</v>
      </c>
      <c r="I136" s="32">
        <f t="shared" si="14"/>
        <v>2507.4960364017888</v>
      </c>
      <c r="J136" s="36">
        <f t="shared" si="15"/>
        <v>1362622.2051733311</v>
      </c>
      <c r="K136" s="36">
        <v>263900.24504116748</v>
      </c>
    </row>
    <row r="137" spans="1:11" x14ac:dyDescent="0.2">
      <c r="A137" s="2">
        <v>123</v>
      </c>
      <c r="B137" s="25">
        <f t="shared" si="9"/>
        <v>81.1986714887354</v>
      </c>
      <c r="C137" s="32">
        <f t="shared" si="10"/>
        <v>1365032.9459685229</v>
      </c>
      <c r="D137" s="32">
        <f t="shared" si="16"/>
        <v>2483.390586274676</v>
      </c>
      <c r="E137" s="33">
        <f t="shared" si="11"/>
        <v>0.11539486667939972</v>
      </c>
      <c r="F137" s="34">
        <f t="shared" si="12"/>
        <v>0.11539486667939972</v>
      </c>
      <c r="G137" s="29">
        <v>0</v>
      </c>
      <c r="H137" s="35">
        <f t="shared" si="13"/>
        <v>81.1986714887354</v>
      </c>
      <c r="I137" s="32">
        <f t="shared" si="14"/>
        <v>2483.4059387149819</v>
      </c>
      <c r="J137" s="36">
        <f t="shared" si="15"/>
        <v>1365105.6111120461</v>
      </c>
      <c r="K137" s="36">
        <v>265404.74218737439</v>
      </c>
    </row>
    <row r="138" spans="1:11" x14ac:dyDescent="0.2">
      <c r="A138" s="2">
        <v>124</v>
      </c>
      <c r="B138" s="25">
        <f t="shared" si="9"/>
        <v>80.427508566246885</v>
      </c>
      <c r="C138" s="32">
        <f t="shared" si="10"/>
        <v>1367492.6607565319</v>
      </c>
      <c r="D138" s="32">
        <f t="shared" si="16"/>
        <v>2459.7147880089469</v>
      </c>
      <c r="E138" s="33">
        <f t="shared" si="11"/>
        <v>0.11451146454076273</v>
      </c>
      <c r="F138" s="34">
        <f t="shared" si="12"/>
        <v>0.11451146454076273</v>
      </c>
      <c r="G138" s="29">
        <v>0</v>
      </c>
      <c r="H138" s="35">
        <f t="shared" si="13"/>
        <v>80.427508566246885</v>
      </c>
      <c r="I138" s="32">
        <f t="shared" si="14"/>
        <v>2459.7297621555135</v>
      </c>
      <c r="J138" s="36">
        <f t="shared" si="15"/>
        <v>1367565.3408742016</v>
      </c>
      <c r="K138" s="36">
        <v>266901.73562276008</v>
      </c>
    </row>
    <row r="139" spans="1:11" x14ac:dyDescent="0.2">
      <c r="A139" s="2">
        <v>125</v>
      </c>
      <c r="B139" s="25">
        <f t="shared" si="9"/>
        <v>79.669445246547227</v>
      </c>
      <c r="C139" s="32">
        <f t="shared" si="10"/>
        <v>1369929.1034553277</v>
      </c>
      <c r="D139" s="32">
        <f t="shared" si="16"/>
        <v>2436.4426987958141</v>
      </c>
      <c r="E139" s="33">
        <f t="shared" si="11"/>
        <v>0.11364148542775585</v>
      </c>
      <c r="F139" s="34">
        <f t="shared" si="12"/>
        <v>0.11364148542775585</v>
      </c>
      <c r="G139" s="29">
        <v>0</v>
      </c>
      <c r="H139" s="35">
        <f t="shared" si="13"/>
        <v>79.669445246547227</v>
      </c>
      <c r="I139" s="32">
        <f t="shared" si="14"/>
        <v>2436.4573067493043</v>
      </c>
      <c r="J139" s="36">
        <f t="shared" si="15"/>
        <v>1370001.798180951</v>
      </c>
      <c r="K139" s="36">
        <v>268391.26277223835</v>
      </c>
    </row>
    <row r="140" spans="1:11" x14ac:dyDescent="0.2">
      <c r="A140" s="2">
        <v>126</v>
      </c>
      <c r="B140" s="25">
        <f t="shared" si="9"/>
        <v>78.924162371359344</v>
      </c>
      <c r="C140" s="32">
        <f t="shared" si="10"/>
        <v>1372342.6679007618</v>
      </c>
      <c r="D140" s="32">
        <f t="shared" si="16"/>
        <v>2413.5644454341382</v>
      </c>
      <c r="E140" s="33">
        <f t="shared" si="11"/>
        <v>0.11278462570761</v>
      </c>
      <c r="F140" s="34">
        <f t="shared" si="12"/>
        <v>0.11278462570761</v>
      </c>
      <c r="G140" s="29">
        <v>0</v>
      </c>
      <c r="H140" s="35">
        <f t="shared" si="13"/>
        <v>78.924162371359344</v>
      </c>
      <c r="I140" s="32">
        <f t="shared" si="14"/>
        <v>2413.578698820887</v>
      </c>
      <c r="J140" s="36">
        <f t="shared" si="15"/>
        <v>1372415.3768797719</v>
      </c>
      <c r="K140" s="36">
        <v>269873.36087406555</v>
      </c>
    </row>
    <row r="141" spans="1:11" x14ac:dyDescent="0.2">
      <c r="A141" s="2">
        <v>127</v>
      </c>
      <c r="B141" s="25">
        <f t="shared" si="9"/>
        <v>78.191350877765117</v>
      </c>
      <c r="C141" s="32">
        <f t="shared" si="10"/>
        <v>1374733.7383689622</v>
      </c>
      <c r="D141" s="32">
        <f t="shared" si="16"/>
        <v>2391.0704682003707</v>
      </c>
      <c r="E141" s="33">
        <f t="shared" si="11"/>
        <v>0.1119405908366778</v>
      </c>
      <c r="F141" s="34">
        <f t="shared" si="12"/>
        <v>0.1119405908366778</v>
      </c>
      <c r="G141" s="29">
        <v>0</v>
      </c>
      <c r="H141" s="35">
        <f t="shared" si="13"/>
        <v>78.191350877765117</v>
      </c>
      <c r="I141" s="32">
        <f t="shared" si="14"/>
        <v>2391.0843781931476</v>
      </c>
      <c r="J141" s="36">
        <f t="shared" si="15"/>
        <v>1374806.4612579651</v>
      </c>
      <c r="K141" s="36">
        <v>271348.06698077137</v>
      </c>
    </row>
    <row r="142" spans="1:11" x14ac:dyDescent="0.2">
      <c r="A142" s="2">
        <v>128</v>
      </c>
      <c r="B142" s="25">
        <f t="shared" si="9"/>
        <v>77.470711406596436</v>
      </c>
      <c r="C142" s="32">
        <f t="shared" si="10"/>
        <v>1377102.689877602</v>
      </c>
      <c r="D142" s="32">
        <f t="shared" si="16"/>
        <v>2368.951508639846</v>
      </c>
      <c r="E142" s="33">
        <f t="shared" si="11"/>
        <v>0.11110909502298195</v>
      </c>
      <c r="F142" s="34">
        <f t="shared" si="12"/>
        <v>0.11110909502298195</v>
      </c>
      <c r="G142" s="29">
        <v>0</v>
      </c>
      <c r="H142" s="35">
        <f t="shared" si="13"/>
        <v>77.470711406596436</v>
      </c>
      <c r="I142" s="32">
        <f t="shared" si="14"/>
        <v>2368.9650859807416</v>
      </c>
      <c r="J142" s="36">
        <f t="shared" si="15"/>
        <v>1377175.4263439458</v>
      </c>
      <c r="K142" s="36">
        <v>272815.41796008532</v>
      </c>
    </row>
    <row r="143" spans="1:11" x14ac:dyDescent="0.2">
      <c r="A143" s="2">
        <v>129</v>
      </c>
      <c r="B143" s="25">
        <f t="shared" si="9"/>
        <v>76.761953928780471</v>
      </c>
      <c r="C143" s="32">
        <f t="shared" si="10"/>
        <v>1379449.8884755287</v>
      </c>
      <c r="D143" s="32">
        <f t="shared" si="16"/>
        <v>2347.1985979266465</v>
      </c>
      <c r="E143" s="33">
        <f t="shared" si="11"/>
        <v>0.11028986090346836</v>
      </c>
      <c r="F143" s="34">
        <f t="shared" si="12"/>
        <v>0.11028986090346836</v>
      </c>
      <c r="G143" s="29">
        <v>0</v>
      </c>
      <c r="H143" s="35">
        <f t="shared" si="13"/>
        <v>76.761953928780471</v>
      </c>
      <c r="I143" s="32">
        <f t="shared" si="14"/>
        <v>2347.211852945044</v>
      </c>
      <c r="J143" s="36">
        <f t="shared" si="15"/>
        <v>1379522.6381968909</v>
      </c>
      <c r="K143" s="36">
        <v>274275.45049585833</v>
      </c>
    </row>
    <row r="144" spans="1:11" x14ac:dyDescent="0.2">
      <c r="A144" s="2">
        <v>130</v>
      </c>
      <c r="B144" s="25">
        <f t="shared" ref="B144:B207" si="17">$C$4*(1+($C$6*($C$5/12)*A144))^(-1/$C$6)</f>
        <v>76.064797388689797</v>
      </c>
      <c r="C144" s="32">
        <f t="shared" ref="C144:C207" si="18">(($C$4^$C$6)/((1-$C$6)*($C$5/12)))*(($C$4^(1-$C$6))-(B144^(1-$C$6)))*30.4375</f>
        <v>1381775.6915212783</v>
      </c>
      <c r="D144" s="32">
        <f t="shared" si="16"/>
        <v>2325.8030457496643</v>
      </c>
      <c r="E144" s="33">
        <f t="shared" ref="E144:E207" si="19">-LN(B144/B143)*12</f>
        <v>0.10948261923565</v>
      </c>
      <c r="F144" s="34">
        <f t="shared" ref="F144:F207" si="20">IF(E144&gt;0.1,E144,0.1)</f>
        <v>0.10948261923565</v>
      </c>
      <c r="G144" s="29">
        <v>0</v>
      </c>
      <c r="H144" s="35">
        <f t="shared" ref="H144:H207" si="21">H143*EXP(-F144/12)</f>
        <v>76.064797388689797</v>
      </c>
      <c r="I144" s="32">
        <f t="shared" ref="I144:I207" si="22">IF(G144=0,((H143-H144)/(F144/12)*30.4375),D144)</f>
        <v>2325.8159883811345</v>
      </c>
      <c r="J144" s="36">
        <f t="shared" ref="J144:J207" si="23">I144+J143</f>
        <v>1381848.4541852721</v>
      </c>
      <c r="K144" s="36">
        <v>275728.20108897978</v>
      </c>
    </row>
    <row r="145" spans="1:11" x14ac:dyDescent="0.2">
      <c r="A145" s="2">
        <v>131</v>
      </c>
      <c r="B145" s="25">
        <f t="shared" si="17"/>
        <v>75.378969363607894</v>
      </c>
      <c r="C145" s="32">
        <f t="shared" si="18"/>
        <v>1384080.4479509816</v>
      </c>
      <c r="D145" s="32">
        <f t="shared" ref="D145:D208" si="24">C145-C144</f>
        <v>2304.7564297032077</v>
      </c>
      <c r="E145" s="33">
        <f t="shared" si="19"/>
        <v>0.10868710860240316</v>
      </c>
      <c r="F145" s="34">
        <f t="shared" si="20"/>
        <v>0.10868710860240316</v>
      </c>
      <c r="G145" s="29">
        <v>0</v>
      </c>
      <c r="H145" s="35">
        <f t="shared" si="21"/>
        <v>75.378969363607894</v>
      </c>
      <c r="I145" s="32">
        <f t="shared" si="22"/>
        <v>2304.769069508824</v>
      </c>
      <c r="J145" s="36">
        <f t="shared" si="23"/>
        <v>1384153.223254781</v>
      </c>
      <c r="K145" s="36">
        <v>277173.7060582902</v>
      </c>
    </row>
    <row r="146" spans="1:11" x14ac:dyDescent="0.2">
      <c r="A146" s="2">
        <v>132</v>
      </c>
      <c r="B146" s="25">
        <f t="shared" si="17"/>
        <v>74.704205738469</v>
      </c>
      <c r="C146" s="32">
        <f t="shared" si="18"/>
        <v>1386364.4985361418</v>
      </c>
      <c r="D146" s="32">
        <f t="shared" si="24"/>
        <v>2284.0505851602647</v>
      </c>
      <c r="E146" s="33">
        <f t="shared" si="19"/>
        <v>0.10790307512992825</v>
      </c>
      <c r="F146" s="34">
        <f t="shared" si="20"/>
        <v>0.10790307512992825</v>
      </c>
      <c r="G146" s="29">
        <v>0</v>
      </c>
      <c r="H146" s="35">
        <f t="shared" si="21"/>
        <v>74.704205738469</v>
      </c>
      <c r="I146" s="32">
        <f t="shared" si="22"/>
        <v>2284.0629313410832</v>
      </c>
      <c r="J146" s="36">
        <f t="shared" si="23"/>
        <v>1386437.2861861221</v>
      </c>
      <c r="K146" s="36">
        <v>278612.00154148909</v>
      </c>
    </row>
    <row r="147" spans="1:11" x14ac:dyDescent="0.2">
      <c r="A147" s="2">
        <v>133</v>
      </c>
      <c r="B147" s="25">
        <f t="shared" si="17"/>
        <v>74.04025039508565</v>
      </c>
      <c r="C147" s="32">
        <f t="shared" si="18"/>
        <v>1388628.1761317323</v>
      </c>
      <c r="D147" s="32">
        <f t="shared" si="24"/>
        <v>2263.6775955904741</v>
      </c>
      <c r="E147" s="33">
        <f t="shared" si="19"/>
        <v>0.10713027221741889</v>
      </c>
      <c r="F147" s="34">
        <f t="shared" si="20"/>
        <v>0.10713027221741889</v>
      </c>
      <c r="G147" s="29">
        <v>0</v>
      </c>
      <c r="H147" s="35">
        <f t="shared" si="21"/>
        <v>74.04025039508565</v>
      </c>
      <c r="I147" s="32">
        <f t="shared" si="22"/>
        <v>2263.6896570056279</v>
      </c>
      <c r="J147" s="36">
        <f t="shared" si="23"/>
        <v>1388700.9758431278</v>
      </c>
      <c r="K147" s="36">
        <v>280043.12349603843</v>
      </c>
    </row>
    <row r="148" spans="1:11" x14ac:dyDescent="0.2">
      <c r="A148" s="2">
        <v>134</v>
      </c>
      <c r="B148" s="25">
        <f t="shared" si="17"/>
        <v>73.386854915118462</v>
      </c>
      <c r="C148" s="32">
        <f t="shared" si="18"/>
        <v>1390871.8059150493</v>
      </c>
      <c r="D148" s="32">
        <f t="shared" si="24"/>
        <v>2243.629783316981</v>
      </c>
      <c r="E148" s="33">
        <f t="shared" si="19"/>
        <v>0.10636846027862122</v>
      </c>
      <c r="F148" s="34">
        <f t="shared" si="20"/>
        <v>0.10636846027862122</v>
      </c>
      <c r="G148" s="29">
        <v>0</v>
      </c>
      <c r="H148" s="35">
        <f t="shared" si="21"/>
        <v>73.386854915118462</v>
      </c>
      <c r="I148" s="32">
        <f t="shared" si="22"/>
        <v>2243.6415684958592</v>
      </c>
      <c r="J148" s="36">
        <f t="shared" si="23"/>
        <v>1390944.6174116237</v>
      </c>
      <c r="K148" s="36">
        <v>281467.10770006169</v>
      </c>
    </row>
    <row r="149" spans="1:11" x14ac:dyDescent="0.2">
      <c r="A149" s="2">
        <v>135</v>
      </c>
      <c r="B149" s="25">
        <f t="shared" si="17"/>
        <v>72.743778296089971</v>
      </c>
      <c r="C149" s="32">
        <f t="shared" si="18"/>
        <v>1393095.7056157179</v>
      </c>
      <c r="D149" s="32">
        <f t="shared" si="24"/>
        <v>2223.8997006686404</v>
      </c>
      <c r="E149" s="33">
        <f t="shared" si="19"/>
        <v>0.1056174064940385</v>
      </c>
      <c r="F149" s="34">
        <f t="shared" si="20"/>
        <v>0.1056174064940385</v>
      </c>
      <c r="G149" s="29">
        <v>0</v>
      </c>
      <c r="H149" s="35">
        <f t="shared" si="21"/>
        <v>72.743778296089971</v>
      </c>
      <c r="I149" s="32">
        <f t="shared" si="22"/>
        <v>2223.9112178295563</v>
      </c>
      <c r="J149" s="36">
        <f t="shared" si="23"/>
        <v>1393168.5286294532</v>
      </c>
      <c r="K149" s="36">
        <v>282883.9897532381</v>
      </c>
    </row>
    <row r="150" spans="1:11" x14ac:dyDescent="0.2">
      <c r="A150" s="2">
        <v>136</v>
      </c>
      <c r="B150" s="25">
        <f t="shared" si="17"/>
        <v>72.110786679780801</v>
      </c>
      <c r="C150" s="32">
        <f t="shared" si="18"/>
        <v>1395300.1857372529</v>
      </c>
      <c r="D150" s="32">
        <f t="shared" si="24"/>
        <v>2204.4801215350162</v>
      </c>
      <c r="E150" s="33">
        <f t="shared" si="19"/>
        <v>0.10487688457387093</v>
      </c>
      <c r="F150" s="34">
        <f t="shared" si="20"/>
        <v>0.10487688457387093</v>
      </c>
      <c r="G150" s="29">
        <v>0</v>
      </c>
      <c r="H150" s="35">
        <f t="shared" si="21"/>
        <v>72.110786679780801</v>
      </c>
      <c r="I150" s="32">
        <f t="shared" si="22"/>
        <v>2204.4913785942636</v>
      </c>
      <c r="J150" s="36">
        <f t="shared" si="23"/>
        <v>1395373.0200080473</v>
      </c>
      <c r="K150" s="36">
        <v>284293.80507769273</v>
      </c>
    </row>
    <row r="151" spans="1:11" x14ac:dyDescent="0.2">
      <c r="A151" s="2">
        <v>137</v>
      </c>
      <c r="B151" s="25">
        <f t="shared" si="17"/>
        <v>71.487653092388129</v>
      </c>
      <c r="C151" s="32">
        <f t="shared" si="18"/>
        <v>1397485.5497705245</v>
      </c>
      <c r="D151" s="32">
        <f t="shared" si="24"/>
        <v>2185.3640332715586</v>
      </c>
      <c r="E151" s="33">
        <f t="shared" si="19"/>
        <v>0.10414667453052195</v>
      </c>
      <c r="F151" s="34">
        <f t="shared" si="20"/>
        <v>0.10414667453052195</v>
      </c>
      <c r="G151" s="29">
        <v>0</v>
      </c>
      <c r="H151" s="35">
        <f t="shared" si="21"/>
        <v>71.487653092388129</v>
      </c>
      <c r="I151" s="32">
        <f t="shared" si="22"/>
        <v>2185.3750378603945</v>
      </c>
      <c r="J151" s="36">
        <f t="shared" si="23"/>
        <v>1397558.3950459077</v>
      </c>
      <c r="K151" s="36">
        <v>285696.58891888219</v>
      </c>
    </row>
    <row r="152" spans="1:11" x14ac:dyDescent="0.2">
      <c r="A152" s="2">
        <v>138</v>
      </c>
      <c r="B152" s="25">
        <f t="shared" si="17"/>
        <v>70.874157195857592</v>
      </c>
      <c r="C152" s="32">
        <f t="shared" si="18"/>
        <v>1399652.0943994939</v>
      </c>
      <c r="D152" s="32">
        <f t="shared" si="24"/>
        <v>2166.5446289693937</v>
      </c>
      <c r="E152" s="33">
        <f t="shared" si="19"/>
        <v>0.10342656246089439</v>
      </c>
      <c r="F152" s="34">
        <f t="shared" si="20"/>
        <v>0.10342656246089439</v>
      </c>
      <c r="G152" s="29">
        <v>0</v>
      </c>
      <c r="H152" s="35">
        <f t="shared" si="21"/>
        <v>70.874157195857592</v>
      </c>
      <c r="I152" s="32">
        <f t="shared" si="22"/>
        <v>2166.5553884429173</v>
      </c>
      <c r="J152" s="36">
        <f t="shared" si="23"/>
        <v>1399724.9504343506</v>
      </c>
      <c r="K152" s="36">
        <v>287092.37634647556</v>
      </c>
    </row>
    <row r="153" spans="1:11" x14ac:dyDescent="0.2">
      <c r="A153" s="2">
        <v>139</v>
      </c>
      <c r="B153" s="25">
        <f t="shared" si="17"/>
        <v>70.270085049837064</v>
      </c>
      <c r="C153" s="32">
        <f t="shared" si="18"/>
        <v>1401800.1096995382</v>
      </c>
      <c r="D153" s="32">
        <f t="shared" si="24"/>
        <v>2148.0153000443242</v>
      </c>
      <c r="E153" s="33">
        <f t="shared" si="19"/>
        <v>0.10271634033729572</v>
      </c>
      <c r="F153" s="34">
        <f t="shared" si="20"/>
        <v>0.10271634033729572</v>
      </c>
      <c r="G153" s="29">
        <v>0</v>
      </c>
      <c r="H153" s="35">
        <f t="shared" si="21"/>
        <v>70.270085049837064</v>
      </c>
      <c r="I153" s="32">
        <f t="shared" si="22"/>
        <v>2148.0258214951759</v>
      </c>
      <c r="J153" s="36">
        <f t="shared" si="23"/>
        <v>1401872.9762558457</v>
      </c>
      <c r="K153" s="36">
        <v>288481.20225523121</v>
      </c>
    </row>
    <row r="154" spans="1:11" x14ac:dyDescent="0.2">
      <c r="A154" s="2">
        <v>140</v>
      </c>
      <c r="B154" s="25">
        <f t="shared" si="17"/>
        <v>69.675228883727783</v>
      </c>
      <c r="C154" s="32">
        <f t="shared" si="18"/>
        <v>1403929.8793286863</v>
      </c>
      <c r="D154" s="32">
        <f t="shared" si="24"/>
        <v>2129.7696291480679</v>
      </c>
      <c r="E154" s="33">
        <f t="shared" si="19"/>
        <v>0.10201580580721892</v>
      </c>
      <c r="F154" s="34">
        <f t="shared" si="20"/>
        <v>0.10201580580721892</v>
      </c>
      <c r="G154" s="29">
        <v>0</v>
      </c>
      <c r="H154" s="35">
        <f t="shared" si="21"/>
        <v>69.675228883727783</v>
      </c>
      <c r="I154" s="32">
        <f t="shared" si="22"/>
        <v>2129.7799194175477</v>
      </c>
      <c r="J154" s="36">
        <f t="shared" si="23"/>
        <v>1404002.7561752633</v>
      </c>
      <c r="K154" s="36">
        <v>289863.10136586917</v>
      </c>
    </row>
    <row r="155" spans="1:11" x14ac:dyDescent="0.2">
      <c r="A155" s="2">
        <v>141</v>
      </c>
      <c r="B155" s="25">
        <f t="shared" si="17"/>
        <v>69.089386878340264</v>
      </c>
      <c r="C155" s="32">
        <f t="shared" si="18"/>
        <v>1406041.6807120657</v>
      </c>
      <c r="D155" s="32">
        <f t="shared" si="24"/>
        <v>2111.8013833793812</v>
      </c>
      <c r="E155" s="33">
        <f t="shared" si="19"/>
        <v>0.10132476200108118</v>
      </c>
      <c r="F155" s="34">
        <f t="shared" si="20"/>
        <v>0.10132476200108118</v>
      </c>
      <c r="G155" s="29">
        <v>0</v>
      </c>
      <c r="H155" s="35">
        <f t="shared" si="21"/>
        <v>69.089386878340264</v>
      </c>
      <c r="I155" s="32">
        <f t="shared" si="22"/>
        <v>2111.8114490662033</v>
      </c>
      <c r="J155" s="36">
        <f t="shared" si="23"/>
        <v>1406114.5676243296</v>
      </c>
      <c r="K155" s="36">
        <v>291238.10822593927</v>
      </c>
    </row>
    <row r="156" spans="1:11" x14ac:dyDescent="0.2">
      <c r="A156" s="2">
        <v>142</v>
      </c>
      <c r="B156" s="25">
        <f t="shared" si="17"/>
        <v>68.512362956688719</v>
      </c>
      <c r="C156" s="32">
        <f t="shared" si="18"/>
        <v>1408135.7852198395</v>
      </c>
      <c r="D156" s="32">
        <f t="shared" si="24"/>
        <v>2094.1045077738818</v>
      </c>
      <c r="E156" s="33">
        <f t="shared" si="19"/>
        <v>0.10064301734772088</v>
      </c>
      <c r="F156" s="34">
        <f t="shared" si="20"/>
        <v>0.10064301734772088</v>
      </c>
      <c r="G156" s="29">
        <v>0</v>
      </c>
      <c r="H156" s="35">
        <f t="shared" si="21"/>
        <v>68.512362956688719</v>
      </c>
      <c r="I156" s="32">
        <f t="shared" si="22"/>
        <v>2094.1143552469171</v>
      </c>
      <c r="J156" s="36">
        <f t="shared" si="23"/>
        <v>1408208.6819795766</v>
      </c>
      <c r="K156" s="36">
        <v>292606.25721068453</v>
      </c>
    </row>
    <row r="157" spans="1:11" x14ac:dyDescent="0.2">
      <c r="A157" s="2">
        <v>143</v>
      </c>
      <c r="B157" s="25">
        <f t="shared" si="17"/>
        <v>67.943966583482549</v>
      </c>
      <c r="C157" s="32">
        <f t="shared" si="18"/>
        <v>1410212.458338914</v>
      </c>
      <c r="D157" s="32">
        <f t="shared" si="24"/>
        <v>2076.6731190744322</v>
      </c>
      <c r="E157" s="33">
        <f t="shared" si="19"/>
        <v>9.9970385397407643E-2</v>
      </c>
      <c r="F157" s="34">
        <f t="shared" si="20"/>
        <v>0.1</v>
      </c>
      <c r="G157" s="29">
        <v>0</v>
      </c>
      <c r="H157" s="35">
        <f t="shared" si="21"/>
        <v>67.943798905892038</v>
      </c>
      <c r="I157" s="32">
        <f t="shared" si="22"/>
        <v>2076.6801955348769</v>
      </c>
      <c r="J157" s="36">
        <f t="shared" si="23"/>
        <v>1410285.3621751114</v>
      </c>
      <c r="K157" s="36">
        <v>293967.5825239009</v>
      </c>
    </row>
    <row r="158" spans="1:11" x14ac:dyDescent="0.2">
      <c r="A158" s="2">
        <v>144</v>
      </c>
      <c r="B158" s="25">
        <f t="shared" si="17"/>
        <v>67.384012572898655</v>
      </c>
      <c r="C158" s="32">
        <f t="shared" si="18"/>
        <v>1412271.9598386665</v>
      </c>
      <c r="D158" s="32">
        <f t="shared" si="24"/>
        <v>2059.5014997525141</v>
      </c>
      <c r="E158" s="33">
        <f t="shared" si="19"/>
        <v>9.9306684651833663E-2</v>
      </c>
      <c r="F158" s="34">
        <f t="shared" si="20"/>
        <v>0.1</v>
      </c>
      <c r="G158" s="29">
        <v>0</v>
      </c>
      <c r="H158" s="35">
        <f t="shared" si="21"/>
        <v>67.379953201768984</v>
      </c>
      <c r="I158" s="32">
        <f t="shared" si="22"/>
        <v>2059.4464343094542</v>
      </c>
      <c r="J158" s="36">
        <f t="shared" si="23"/>
        <v>1412344.8086094209</v>
      </c>
      <c r="K158" s="36">
        <v>295322.11819879204</v>
      </c>
    </row>
    <row r="159" spans="1:11" x14ac:dyDescent="0.2">
      <c r="A159" s="2">
        <v>145</v>
      </c>
      <c r="B159" s="25">
        <f t="shared" si="17"/>
        <v>66.83232090424103</v>
      </c>
      <c r="C159" s="32">
        <f t="shared" si="18"/>
        <v>1414314.5439309464</v>
      </c>
      <c r="D159" s="32">
        <f t="shared" si="24"/>
        <v>2042.5840922798961</v>
      </c>
      <c r="E159" s="33">
        <f t="shared" si="19"/>
        <v>9.865173840072225E-2</v>
      </c>
      <c r="F159" s="34">
        <f t="shared" si="20"/>
        <v>0.1</v>
      </c>
      <c r="G159" s="29">
        <v>0</v>
      </c>
      <c r="H159" s="35">
        <f t="shared" si="21"/>
        <v>66.820786688141268</v>
      </c>
      <c r="I159" s="32">
        <f t="shared" si="22"/>
        <v>2042.3556910252319</v>
      </c>
      <c r="J159" s="36">
        <f t="shared" si="23"/>
        <v>1414387.1643004462</v>
      </c>
      <c r="K159" s="36">
        <v>296669.89809882041</v>
      </c>
    </row>
    <row r="160" spans="1:11" x14ac:dyDescent="0.2">
      <c r="A160" s="2">
        <v>146</v>
      </c>
      <c r="B160" s="25">
        <f t="shared" si="17"/>
        <v>66.288716545113061</v>
      </c>
      <c r="C160" s="32">
        <f t="shared" si="18"/>
        <v>1416340.4594245772</v>
      </c>
      <c r="D160" s="32">
        <f t="shared" si="24"/>
        <v>2025.9154936308041</v>
      </c>
      <c r="E160" s="33">
        <f t="shared" si="19"/>
        <v>9.8005374565152265E-2</v>
      </c>
      <c r="F160" s="34">
        <f t="shared" si="20"/>
        <v>0.1</v>
      </c>
      <c r="G160" s="29">
        <v>0</v>
      </c>
      <c r="H160" s="35">
        <f t="shared" si="21"/>
        <v>66.26626053377629</v>
      </c>
      <c r="I160" s="32">
        <f t="shared" si="22"/>
        <v>2025.4067788180846</v>
      </c>
      <c r="J160" s="36">
        <f t="shared" si="23"/>
        <v>1416412.5710792642</v>
      </c>
      <c r="K160" s="36">
        <v>298010.95591855369</v>
      </c>
    </row>
    <row r="161" spans="1:11" x14ac:dyDescent="0.2">
      <c r="A161" s="2">
        <v>147</v>
      </c>
      <c r="B161" s="25">
        <f t="shared" si="17"/>
        <v>65.753029281751495</v>
      </c>
      <c r="C161" s="32">
        <f t="shared" si="18"/>
        <v>1418349.9498745902</v>
      </c>
      <c r="D161" s="32">
        <f t="shared" si="24"/>
        <v>2009.4904500129633</v>
      </c>
      <c r="E161" s="33">
        <f t="shared" si="19"/>
        <v>9.7367425546661279E-2</v>
      </c>
      <c r="F161" s="34">
        <f t="shared" si="20"/>
        <v>0.1</v>
      </c>
      <c r="G161" s="29">
        <v>0</v>
      </c>
      <c r="H161" s="35">
        <f t="shared" si="21"/>
        <v>65.716336229690484</v>
      </c>
      <c r="I161" s="32">
        <f t="shared" si="22"/>
        <v>2008.5985206734069</v>
      </c>
      <c r="J161" s="36">
        <f t="shared" si="23"/>
        <v>1418421.1695999375</v>
      </c>
      <c r="K161" s="36">
        <v>299345.32518450724</v>
      </c>
    </row>
    <row r="162" spans="1:11" x14ac:dyDescent="0.2">
      <c r="A162" s="2">
        <v>148</v>
      </c>
      <c r="B162" s="25">
        <f t="shared" si="17"/>
        <v>65.225093556186565</v>
      </c>
      <c r="C162" s="32">
        <f t="shared" si="18"/>
        <v>1420343.2537263935</v>
      </c>
      <c r="D162" s="32">
        <f t="shared" si="24"/>
        <v>1993.303851803299</v>
      </c>
      <c r="E162" s="33">
        <f t="shared" si="19"/>
        <v>9.6737728082418928E-2</v>
      </c>
      <c r="F162" s="34">
        <f t="shared" si="20"/>
        <v>0.1</v>
      </c>
      <c r="G162" s="29">
        <v>0</v>
      </c>
      <c r="H162" s="35">
        <f t="shared" si="21"/>
        <v>65.170975586475052</v>
      </c>
      <c r="I162" s="32">
        <f t="shared" si="22"/>
        <v>1991.9297493443642</v>
      </c>
      <c r="J162" s="36">
        <f t="shared" si="23"/>
        <v>1420413.099349282</v>
      </c>
      <c r="K162" s="36">
        <v>300673.03925598221</v>
      </c>
    </row>
    <row r="163" spans="1:11" x14ac:dyDescent="0.2">
      <c r="A163" s="2">
        <v>149</v>
      </c>
      <c r="B163" s="25">
        <f t="shared" si="17"/>
        <v>64.704748309911849</v>
      </c>
      <c r="C163" s="32">
        <f t="shared" si="18"/>
        <v>1422320.6044550899</v>
      </c>
      <c r="D163" s="32">
        <f t="shared" si="24"/>
        <v>1977.350728696445</v>
      </c>
      <c r="E163" s="33">
        <f t="shared" si="19"/>
        <v>9.6116123105973977E-2</v>
      </c>
      <c r="F163" s="34">
        <f t="shared" si="20"/>
        <v>0.1</v>
      </c>
      <c r="G163" s="29">
        <v>0</v>
      </c>
      <c r="H163" s="35">
        <f t="shared" si="21"/>
        <v>64.630140731643934</v>
      </c>
      <c r="I163" s="32">
        <f t="shared" si="22"/>
        <v>1975.3993072706589</v>
      </c>
      <c r="J163" s="36">
        <f t="shared" si="23"/>
        <v>1422388.4986565528</v>
      </c>
      <c r="K163" s="36">
        <v>301994.13132589957</v>
      </c>
    </row>
    <row r="164" spans="1:11" x14ac:dyDescent="0.2">
      <c r="A164" s="2">
        <v>150</v>
      </c>
      <c r="B164" s="25">
        <f t="shared" si="17"/>
        <v>64.191836833764356</v>
      </c>
      <c r="C164" s="32">
        <f t="shared" si="18"/>
        <v>1424282.2307001299</v>
      </c>
      <c r="D164" s="32">
        <f t="shared" si="24"/>
        <v>1961.6262450399809</v>
      </c>
      <c r="E164" s="33">
        <f t="shared" si="19"/>
        <v>9.550245561322615E-2</v>
      </c>
      <c r="F164" s="34">
        <f t="shared" si="20"/>
        <v>0.1</v>
      </c>
      <c r="G164" s="29">
        <v>0</v>
      </c>
      <c r="H164" s="35">
        <f t="shared" si="21"/>
        <v>64.09379410700376</v>
      </c>
      <c r="I164" s="32">
        <f t="shared" si="22"/>
        <v>1959.0060464982364</v>
      </c>
      <c r="J164" s="36">
        <f t="shared" si="23"/>
        <v>1424347.5047030509</v>
      </c>
      <c r="K164" s="36">
        <v>303308.63442162977</v>
      </c>
    </row>
    <row r="165" spans="1:11" x14ac:dyDescent="0.2">
      <c r="A165" s="2">
        <v>151</v>
      </c>
      <c r="B165" s="25">
        <f t="shared" si="17"/>
        <v>63.686206623730094</v>
      </c>
      <c r="C165" s="32">
        <f t="shared" si="18"/>
        <v>1426228.3563954826</v>
      </c>
      <c r="D165" s="32">
        <f t="shared" si="24"/>
        <v>1946.1256953526754</v>
      </c>
      <c r="E165" s="33">
        <f t="shared" si="19"/>
        <v>9.4896574533583855E-2</v>
      </c>
      <c r="F165" s="34">
        <f t="shared" si="20"/>
        <v>0.1</v>
      </c>
      <c r="G165" s="29">
        <v>0</v>
      </c>
      <c r="H165" s="35">
        <f t="shared" si="21"/>
        <v>63.561898466045598</v>
      </c>
      <c r="I165" s="32">
        <f t="shared" si="22"/>
        <v>1942.7488285996856</v>
      </c>
      <c r="J165" s="36">
        <f t="shared" si="23"/>
        <v>1426290.2535316506</v>
      </c>
      <c r="K165" s="36">
        <v>304616.58140581875</v>
      </c>
    </row>
    <row r="166" spans="1:11" x14ac:dyDescent="0.2">
      <c r="A166" s="2">
        <v>152</v>
      </c>
      <c r="B166" s="25">
        <f t="shared" si="17"/>
        <v>63.187709242405518</v>
      </c>
      <c r="C166" s="32">
        <f t="shared" si="18"/>
        <v>1428159.2008955106</v>
      </c>
      <c r="D166" s="32">
        <f t="shared" si="24"/>
        <v>1930.8445000280626</v>
      </c>
      <c r="E166" s="33">
        <f t="shared" si="19"/>
        <v>9.4298332605982416E-2</v>
      </c>
      <c r="F166" s="34">
        <f t="shared" si="20"/>
        <v>0.1</v>
      </c>
      <c r="G166" s="29">
        <v>0</v>
      </c>
      <c r="H166" s="35">
        <f t="shared" si="21"/>
        <v>63.03441687135841</v>
      </c>
      <c r="I166" s="32">
        <f t="shared" si="22"/>
        <v>1926.6265245949551</v>
      </c>
      <c r="J166" s="36">
        <f t="shared" si="23"/>
        <v>1428216.8800562455</v>
      </c>
      <c r="K166" s="36">
        <v>305918.0049772092</v>
      </c>
    </row>
    <row r="167" spans="1:11" x14ac:dyDescent="0.2">
      <c r="A167" s="2">
        <v>153</v>
      </c>
      <c r="B167" s="25">
        <f t="shared" si="17"/>
        <v>62.696200185859134</v>
      </c>
      <c r="C167" s="32">
        <f t="shared" si="18"/>
        <v>1430074.9790967058</v>
      </c>
      <c r="D167" s="32">
        <f t="shared" si="24"/>
        <v>1915.7782011951786</v>
      </c>
      <c r="E167" s="33">
        <f t="shared" si="19"/>
        <v>9.3707586259564574E-2</v>
      </c>
      <c r="F167" s="34">
        <f t="shared" si="20"/>
        <v>0.1</v>
      </c>
      <c r="G167" s="29">
        <v>0</v>
      </c>
      <c r="H167" s="35">
        <f t="shared" si="21"/>
        <v>62.511312692063903</v>
      </c>
      <c r="I167" s="32">
        <f t="shared" si="22"/>
        <v>1910.6380148731846</v>
      </c>
      <c r="J167" s="36">
        <f t="shared" si="23"/>
        <v>1430127.5180711187</v>
      </c>
      <c r="K167" s="36">
        <v>307212.93767145823</v>
      </c>
    </row>
    <row r="168" spans="1:11" x14ac:dyDescent="0.2">
      <c r="A168" s="2">
        <v>154</v>
      </c>
      <c r="B168" s="25">
        <f t="shared" si="17"/>
        <v>62.211538755650658</v>
      </c>
      <c r="C168" s="32">
        <f t="shared" si="18"/>
        <v>1431975.9015554553</v>
      </c>
      <c r="D168" s="32">
        <f t="shared" si="24"/>
        <v>1900.9224587494973</v>
      </c>
      <c r="E168" s="33">
        <f t="shared" si="19"/>
        <v>9.3124195498790058E-2</v>
      </c>
      <c r="F168" s="34">
        <f t="shared" si="20"/>
        <v>0.1</v>
      </c>
      <c r="G168" s="29">
        <v>0</v>
      </c>
      <c r="H168" s="35">
        <f t="shared" si="21"/>
        <v>61.992549601272749</v>
      </c>
      <c r="I168" s="32">
        <f t="shared" si="22"/>
        <v>1894.78218911469</v>
      </c>
      <c r="J168" s="36">
        <f t="shared" si="23"/>
        <v>1432022.3002602335</v>
      </c>
      <c r="K168" s="36">
        <v>308501.41186195059</v>
      </c>
    </row>
    <row r="169" spans="1:11" x14ac:dyDescent="0.2">
      <c r="A169" s="2">
        <v>155</v>
      </c>
      <c r="B169" s="25">
        <f t="shared" si="17"/>
        <v>61.733587935777507</v>
      </c>
      <c r="C169" s="32">
        <f t="shared" si="18"/>
        <v>1433862.1746019849</v>
      </c>
      <c r="D169" s="32">
        <f t="shared" si="24"/>
        <v>1886.273046529619</v>
      </c>
      <c r="E169" s="33">
        <f t="shared" si="19"/>
        <v>9.2548023792797821E-2</v>
      </c>
      <c r="F169" s="34">
        <f t="shared" si="20"/>
        <v>0.1</v>
      </c>
      <c r="G169" s="29">
        <v>0</v>
      </c>
      <c r="H169" s="35">
        <f t="shared" si="21"/>
        <v>61.478091573561819</v>
      </c>
      <c r="I169" s="32">
        <f t="shared" si="22"/>
        <v>1879.0579462141714</v>
      </c>
      <c r="J169" s="36">
        <f t="shared" si="23"/>
        <v>1433901.3582064477</v>
      </c>
      <c r="K169" s="36">
        <v>309783.45976060821</v>
      </c>
    </row>
    <row r="170" spans="1:11" x14ac:dyDescent="0.2">
      <c r="A170" s="2">
        <v>156</v>
      </c>
      <c r="B170" s="25">
        <f t="shared" si="17"/>
        <v>61.262214274329118</v>
      </c>
      <c r="C170" s="32">
        <f t="shared" si="18"/>
        <v>1435734.0004506323</v>
      </c>
      <c r="D170" s="32">
        <f t="shared" si="24"/>
        <v>1871.8258486473933</v>
      </c>
      <c r="E170" s="33">
        <f t="shared" si="19"/>
        <v>9.1978937969000585E-2</v>
      </c>
      <c r="F170" s="34">
        <f t="shared" si="20"/>
        <v>0.1</v>
      </c>
      <c r="G170" s="29">
        <v>0</v>
      </c>
      <c r="H170" s="35">
        <f t="shared" si="21"/>
        <v>60.967902882472444</v>
      </c>
      <c r="I170" s="32">
        <f t="shared" si="22"/>
        <v>1863.4641942039436</v>
      </c>
      <c r="J170" s="36">
        <f t="shared" si="23"/>
        <v>1435764.8224006516</v>
      </c>
      <c r="K170" s="36">
        <v>311059.11341869528</v>
      </c>
    </row>
    <row r="171" spans="1:11" x14ac:dyDescent="0.2">
      <c r="A171" s="2">
        <v>157</v>
      </c>
      <c r="B171" s="25">
        <f t="shared" si="17"/>
        <v>60.797287769642772</v>
      </c>
      <c r="C171" s="32">
        <f t="shared" si="18"/>
        <v>1437591.5773065831</v>
      </c>
      <c r="D171" s="32">
        <f t="shared" si="24"/>
        <v>1857.576855950756</v>
      </c>
      <c r="E171" s="33">
        <f t="shared" si="19"/>
        <v>9.1416808110304726E-2</v>
      </c>
      <c r="F171" s="34">
        <f t="shared" si="20"/>
        <v>0.1</v>
      </c>
      <c r="G171" s="29">
        <v>0</v>
      </c>
      <c r="H171" s="35">
        <f t="shared" si="21"/>
        <v>60.461948098029374</v>
      </c>
      <c r="I171" s="32">
        <f t="shared" si="22"/>
        <v>1847.9998501783118</v>
      </c>
      <c r="J171" s="36">
        <f t="shared" si="23"/>
        <v>1437612.82225083</v>
      </c>
      <c r="K171" s="36">
        <v>312328.40472761972</v>
      </c>
    </row>
    <row r="172" spans="1:11" x14ac:dyDescent="0.2">
      <c r="A172" s="2">
        <v>158</v>
      </c>
      <c r="B172" s="25">
        <f t="shared" si="17"/>
        <v>60.338681760762121</v>
      </c>
      <c r="C172" s="32">
        <f t="shared" si="18"/>
        <v>1439435.0994692123</v>
      </c>
      <c r="D172" s="32">
        <f t="shared" si="24"/>
        <v>1843.5221626292914</v>
      </c>
      <c r="E172" s="33">
        <f t="shared" si="19"/>
        <v>9.0861507456358528E-2</v>
      </c>
      <c r="F172" s="34">
        <f t="shared" si="20"/>
        <v>0.1</v>
      </c>
      <c r="G172" s="29">
        <v>0</v>
      </c>
      <c r="H172" s="35">
        <f t="shared" si="21"/>
        <v>59.960192084280358</v>
      </c>
      <c r="I172" s="32">
        <f t="shared" si="22"/>
        <v>1832.6638402182825</v>
      </c>
      <c r="J172" s="36">
        <f t="shared" si="23"/>
        <v>1439445.4860910482</v>
      </c>
      <c r="K172" s="36">
        <v>313591.36541973037</v>
      </c>
    </row>
    <row r="173" spans="1:11" x14ac:dyDescent="0.2">
      <c r="A173" s="2">
        <v>159</v>
      </c>
      <c r="B173" s="25">
        <f t="shared" si="17"/>
        <v>59.886272822011939</v>
      </c>
      <c r="C173" s="32">
        <f t="shared" si="18"/>
        <v>1441264.7574321504</v>
      </c>
      <c r="D173" s="32">
        <f t="shared" si="24"/>
        <v>1829.6579629380722</v>
      </c>
      <c r="E173" s="33">
        <f t="shared" si="19"/>
        <v>9.031291230816868E-2</v>
      </c>
      <c r="F173" s="34">
        <f t="shared" si="20"/>
        <v>0.1</v>
      </c>
      <c r="G173" s="29">
        <v>0</v>
      </c>
      <c r="H173" s="35">
        <f t="shared" si="21"/>
        <v>59.462599996856127</v>
      </c>
      <c r="I173" s="32">
        <f t="shared" si="22"/>
        <v>1817.4550993170021</v>
      </c>
      <c r="J173" s="36">
        <f t="shared" si="23"/>
        <v>1441262.9411903652</v>
      </c>
      <c r="K173" s="36">
        <v>314848.02706911025</v>
      </c>
    </row>
    <row r="174" spans="1:11" x14ac:dyDescent="0.2">
      <c r="A174" s="2">
        <v>160</v>
      </c>
      <c r="B174" s="25">
        <f t="shared" si="17"/>
        <v>59.43994066150988</v>
      </c>
      <c r="C174" s="32">
        <f t="shared" si="18"/>
        <v>1443080.7379802049</v>
      </c>
      <c r="D174" s="32">
        <f t="shared" si="24"/>
        <v>1815.9805480544455</v>
      </c>
      <c r="E174" s="33">
        <f t="shared" si="19"/>
        <v>8.9770901936320369E-2</v>
      </c>
      <c r="F174" s="34">
        <f t="shared" si="20"/>
        <v>0.1</v>
      </c>
      <c r="G174" s="29">
        <v>0</v>
      </c>
      <c r="H174" s="35">
        <f t="shared" si="21"/>
        <v>58.96913728055064</v>
      </c>
      <c r="I174" s="32">
        <f t="shared" si="22"/>
        <v>1802.3725713057913</v>
      </c>
      <c r="J174" s="36">
        <f t="shared" si="23"/>
        <v>1443065.3137616711</v>
      </c>
      <c r="K174" s="36">
        <v>316098.4210923661</v>
      </c>
    </row>
    <row r="175" spans="1:11" x14ac:dyDescent="0.2">
      <c r="A175" s="2">
        <v>161</v>
      </c>
      <c r="B175" s="25">
        <f t="shared" si="17"/>
        <v>58.999568023446521</v>
      </c>
      <c r="C175" s="32">
        <f t="shared" si="18"/>
        <v>1444883.2242832463</v>
      </c>
      <c r="D175" s="32">
        <f t="shared" si="24"/>
        <v>1802.4863030414563</v>
      </c>
      <c r="E175" s="33">
        <f t="shared" si="19"/>
        <v>8.923535849231351E-2</v>
      </c>
      <c r="F175" s="34">
        <f t="shared" si="20"/>
        <v>0.1</v>
      </c>
      <c r="G175" s="29">
        <v>0</v>
      </c>
      <c r="H175" s="35">
        <f t="shared" si="21"/>
        <v>58.479769666921399</v>
      </c>
      <c r="I175" s="32">
        <f t="shared" si="22"/>
        <v>1787.4152087808038</v>
      </c>
      <c r="J175" s="36">
        <f t="shared" si="23"/>
        <v>1444852.728970452</v>
      </c>
      <c r="K175" s="36">
        <v>317342.57874941366</v>
      </c>
    </row>
    <row r="176" spans="1:11" x14ac:dyDescent="0.2">
      <c r="A176" s="2">
        <v>162</v>
      </c>
      <c r="B176" s="25">
        <f t="shared" si="17"/>
        <v>58.56504059397178</v>
      </c>
      <c r="C176" s="32">
        <f t="shared" si="18"/>
        <v>1446672.3959871803</v>
      </c>
      <c r="D176" s="32">
        <f t="shared" si="24"/>
        <v>1789.171703933971</v>
      </c>
      <c r="E176" s="33">
        <f t="shared" si="19"/>
        <v>8.8706166923172652E-2</v>
      </c>
      <c r="F176" s="34">
        <f t="shared" si="20"/>
        <v>0.1</v>
      </c>
      <c r="G176" s="29">
        <v>0</v>
      </c>
      <c r="H176" s="35">
        <f t="shared" si="21"/>
        <v>57.994463171909679</v>
      </c>
      <c r="I176" s="32">
        <f t="shared" si="22"/>
        <v>1772.5819730303076</v>
      </c>
      <c r="J176" s="36">
        <f t="shared" si="23"/>
        <v>1446625.3109434822</v>
      </c>
      <c r="K176" s="36">
        <v>318580.53114425909</v>
      </c>
    </row>
    <row r="177" spans="1:11" x14ac:dyDescent="0.2">
      <c r="A177" s="2">
        <v>163</v>
      </c>
      <c r="B177" s="25">
        <f t="shared" si="17"/>
        <v>58.136246910534133</v>
      </c>
      <c r="C177" s="32">
        <f t="shared" si="18"/>
        <v>1448448.4293021015</v>
      </c>
      <c r="D177" s="32">
        <f t="shared" si="24"/>
        <v>1776.0333149211947</v>
      </c>
      <c r="E177" s="33">
        <f t="shared" si="19"/>
        <v>8.8183214889091741E-2</v>
      </c>
      <c r="F177" s="34">
        <f t="shared" si="20"/>
        <v>0.1</v>
      </c>
      <c r="G177" s="29">
        <v>0</v>
      </c>
      <c r="H177" s="35">
        <f t="shared" si="21"/>
        <v>57.513184093480518</v>
      </c>
      <c r="I177" s="32">
        <f t="shared" si="22"/>
        <v>1757.8718339625095</v>
      </c>
      <c r="J177" s="36">
        <f t="shared" si="23"/>
        <v>1448383.1827774448</v>
      </c>
      <c r="K177" s="36">
        <v>319812.30922577676</v>
      </c>
    </row>
    <row r="178" spans="1:11" x14ac:dyDescent="0.2">
      <c r="A178" s="2">
        <v>164</v>
      </c>
      <c r="B178" s="25">
        <f t="shared" si="17"/>
        <v>57.713078274527199</v>
      </c>
      <c r="C178" s="32">
        <f t="shared" si="18"/>
        <v>1450211.4970877469</v>
      </c>
      <c r="D178" s="32">
        <f t="shared" si="24"/>
        <v>1763.0677856453694</v>
      </c>
      <c r="E178" s="33">
        <f t="shared" si="19"/>
        <v>8.7666392683833055E-2</v>
      </c>
      <c r="F178" s="34">
        <f t="shared" si="20"/>
        <v>0.1</v>
      </c>
      <c r="G178" s="29">
        <v>0</v>
      </c>
      <c r="H178" s="35">
        <f t="shared" si="21"/>
        <v>57.035899009282268</v>
      </c>
      <c r="I178" s="32">
        <f t="shared" si="22"/>
        <v>1743.2837700341092</v>
      </c>
      <c r="J178" s="36">
        <f t="shared" si="23"/>
        <v>1450126.4665474789</v>
      </c>
      <c r="K178" s="36">
        <v>321037.94378848287</v>
      </c>
    </row>
    <row r="179" spans="1:11" x14ac:dyDescent="0.2">
      <c r="A179" s="2">
        <v>165</v>
      </c>
      <c r="B179" s="25">
        <f t="shared" si="17"/>
        <v>57.295428667103813</v>
      </c>
      <c r="C179" s="32">
        <f t="shared" si="18"/>
        <v>1451961.7689363288</v>
      </c>
      <c r="D179" s="32">
        <f t="shared" si="24"/>
        <v>1750.2718485819642</v>
      </c>
      <c r="E179" s="33">
        <f t="shared" si="19"/>
        <v>8.7155593158064038E-2</v>
      </c>
      <c r="F179" s="34">
        <f t="shared" si="20"/>
        <v>0.1</v>
      </c>
      <c r="G179" s="29">
        <v>0</v>
      </c>
      <c r="H179" s="35">
        <f t="shared" si="21"/>
        <v>56.562574774325611</v>
      </c>
      <c r="I179" s="32">
        <f t="shared" si="22"/>
        <v>1728.8167681791883</v>
      </c>
      <c r="J179" s="36">
        <f t="shared" si="23"/>
        <v>1451855.2833156581</v>
      </c>
      <c r="K179" s="36">
        <v>322257.46547330526</v>
      </c>
    </row>
    <row r="180" spans="1:11" x14ac:dyDescent="0.2">
      <c r="A180" s="2">
        <v>166</v>
      </c>
      <c r="B180" s="25">
        <f t="shared" si="17"/>
        <v>56.883194668025382</v>
      </c>
      <c r="C180" s="32">
        <f t="shared" si="18"/>
        <v>1453699.4112528637</v>
      </c>
      <c r="D180" s="32">
        <f t="shared" si="24"/>
        <v>1737.6423165348824</v>
      </c>
      <c r="E180" s="33">
        <f t="shared" si="19"/>
        <v>8.6650711645306647E-2</v>
      </c>
      <c r="F180" s="34">
        <f t="shared" si="20"/>
        <v>0.1</v>
      </c>
      <c r="G180" s="29">
        <v>0</v>
      </c>
      <c r="H180" s="35">
        <f t="shared" si="21"/>
        <v>56.093178518681789</v>
      </c>
      <c r="I180" s="32">
        <f t="shared" si="22"/>
        <v>1714.4698237390608</v>
      </c>
      <c r="J180" s="36">
        <f t="shared" si="23"/>
        <v>1453569.7531393971</v>
      </c>
      <c r="K180" s="36">
        <v>323470.90476834966</v>
      </c>
    </row>
    <row r="181" spans="1:11" x14ac:dyDescent="0.2">
      <c r="A181" s="2">
        <v>167</v>
      </c>
      <c r="B181" s="25">
        <f t="shared" si="17"/>
        <v>56.476275377420464</v>
      </c>
      <c r="C181" s="32">
        <f t="shared" si="18"/>
        <v>1455424.5873330643</v>
      </c>
      <c r="D181" s="32">
        <f t="shared" si="24"/>
        <v>1725.1760802005883</v>
      </c>
      <c r="E181" s="33">
        <f t="shared" si="19"/>
        <v>8.6151645890398115E-2</v>
      </c>
      <c r="F181" s="34">
        <f t="shared" si="20"/>
        <v>0.1</v>
      </c>
      <c r="G181" s="29">
        <v>0</v>
      </c>
      <c r="H181" s="35">
        <f t="shared" si="21"/>
        <v>55.627677645199959</v>
      </c>
      <c r="I181" s="32">
        <f t="shared" si="22"/>
        <v>1700.2419403923825</v>
      </c>
      <c r="J181" s="36">
        <f t="shared" si="23"/>
        <v>1455269.9950797895</v>
      </c>
      <c r="K181" s="36">
        <v>324678.29200966161</v>
      </c>
    </row>
    <row r="182" spans="1:11" x14ac:dyDescent="0.2">
      <c r="A182" s="2">
        <v>168</v>
      </c>
      <c r="B182" s="25">
        <f t="shared" si="17"/>
        <v>56.074572340332118</v>
      </c>
      <c r="C182" s="32">
        <f t="shared" si="18"/>
        <v>1457137.4574389011</v>
      </c>
      <c r="D182" s="32">
        <f t="shared" si="24"/>
        <v>1712.8701058367733</v>
      </c>
      <c r="E182" s="33">
        <f t="shared" si="19"/>
        <v>8.5658295980453672E-2</v>
      </c>
      <c r="F182" s="34">
        <f t="shared" si="20"/>
        <v>0.1</v>
      </c>
      <c r="G182" s="29">
        <v>0</v>
      </c>
      <c r="H182" s="35">
        <f t="shared" si="21"/>
        <v>55.166039827243502</v>
      </c>
      <c r="I182" s="32">
        <f t="shared" si="22"/>
        <v>1686.132130085962</v>
      </c>
      <c r="J182" s="36">
        <f t="shared" si="23"/>
        <v>1456956.1272098755</v>
      </c>
      <c r="K182" s="36">
        <v>325879.65738198505</v>
      </c>
    </row>
    <row r="183" spans="1:11" x14ac:dyDescent="0.2">
      <c r="A183" s="2">
        <v>169</v>
      </c>
      <c r="B183" s="25">
        <f t="shared" si="17"/>
        <v>55.677989473939228</v>
      </c>
      <c r="C183" s="32">
        <f t="shared" si="18"/>
        <v>1458838.1788719026</v>
      </c>
      <c r="D183" s="32">
        <f t="shared" si="24"/>
        <v>1700.7214330015704</v>
      </c>
      <c r="E183" s="33">
        <f t="shared" si="19"/>
        <v>8.5170564278213012E-2</v>
      </c>
      <c r="F183" s="34">
        <f t="shared" si="20"/>
        <v>0.1</v>
      </c>
      <c r="G183" s="29">
        <v>0</v>
      </c>
      <c r="H183" s="35">
        <f t="shared" si="21"/>
        <v>54.708233006445091</v>
      </c>
      <c r="I183" s="32">
        <f t="shared" si="22"/>
        <v>1672.1394129661935</v>
      </c>
      <c r="J183" s="36">
        <f t="shared" si="23"/>
        <v>1458628.2666228416</v>
      </c>
      <c r="K183" s="36">
        <v>327075.03091951681</v>
      </c>
    </row>
    <row r="184" spans="1:11" x14ac:dyDescent="0.2">
      <c r="A184" s="2">
        <v>170</v>
      </c>
      <c r="B184" s="25">
        <f t="shared" si="17"/>
        <v>55.286432997342835</v>
      </c>
      <c r="C184" s="32">
        <f t="shared" si="18"/>
        <v>1460526.9060442848</v>
      </c>
      <c r="D184" s="32">
        <f t="shared" si="24"/>
        <v>1688.7271723821759</v>
      </c>
      <c r="E184" s="33">
        <f t="shared" si="19"/>
        <v>8.4688355357574435E-2</v>
      </c>
      <c r="F184" s="34">
        <f t="shared" si="20"/>
        <v>0.1</v>
      </c>
      <c r="G184" s="29">
        <v>0</v>
      </c>
      <c r="H184" s="35">
        <f t="shared" si="21"/>
        <v>54.254225390480414</v>
      </c>
      <c r="I184" s="32">
        <f t="shared" si="22"/>
        <v>1658.2628173109838</v>
      </c>
      <c r="J184" s="36">
        <f t="shared" si="23"/>
        <v>1460286.5294401525</v>
      </c>
      <c r="K184" s="36">
        <v>328264.44250665762</v>
      </c>
    </row>
    <row r="185" spans="1:11" x14ac:dyDescent="0.2">
      <c r="A185" s="2">
        <v>171</v>
      </c>
      <c r="B185" s="25">
        <f t="shared" si="17"/>
        <v>54.899811363812695</v>
      </c>
      <c r="C185" s="32">
        <f t="shared" si="18"/>
        <v>1462203.7905479777</v>
      </c>
      <c r="D185" s="32">
        <f t="shared" si="24"/>
        <v>1676.8845036928542</v>
      </c>
      <c r="E185" s="33">
        <f t="shared" si="19"/>
        <v>8.4211575941416303E-2</v>
      </c>
      <c r="F185" s="34">
        <f t="shared" si="20"/>
        <v>0.1</v>
      </c>
      <c r="G185" s="29">
        <v>0</v>
      </c>
      <c r="H185" s="35">
        <f t="shared" si="21"/>
        <v>53.803985450860353</v>
      </c>
      <c r="I185" s="32">
        <f t="shared" si="22"/>
        <v>1644.5013794622751</v>
      </c>
      <c r="J185" s="36">
        <f t="shared" si="23"/>
        <v>1461931.0308196147</v>
      </c>
      <c r="K185" s="36">
        <v>329447.92187875911</v>
      </c>
    </row>
    <row r="186" spans="1:11" x14ac:dyDescent="0.2">
      <c r="A186" s="2">
        <v>172</v>
      </c>
      <c r="B186" s="25">
        <f t="shared" si="17"/>
        <v>54.51803519539537</v>
      </c>
      <c r="C186" s="32">
        <f t="shared" si="18"/>
        <v>1463868.981221626</v>
      </c>
      <c r="D186" s="32">
        <f t="shared" si="24"/>
        <v>1665.1906736483797</v>
      </c>
      <c r="E186" s="33">
        <f t="shared" si="19"/>
        <v>8.3740134841342184E-2</v>
      </c>
      <c r="F186" s="34">
        <f t="shared" si="20"/>
        <v>0.1</v>
      </c>
      <c r="G186" s="29">
        <v>0</v>
      </c>
      <c r="H186" s="35">
        <f t="shared" si="21"/>
        <v>53.357481920741485</v>
      </c>
      <c r="I186" s="32">
        <f t="shared" si="22"/>
        <v>1630.8541437591646</v>
      </c>
      <c r="J186" s="36">
        <f t="shared" si="23"/>
        <v>1463561.8849633739</v>
      </c>
      <c r="K186" s="36">
        <v>330625.49862286722</v>
      </c>
    </row>
    <row r="187" spans="1:11" x14ac:dyDescent="0.2">
      <c r="A187" s="2">
        <v>173</v>
      </c>
      <c r="B187" s="25">
        <f t="shared" si="17"/>
        <v>54.141017219787827</v>
      </c>
      <c r="C187" s="32">
        <f t="shared" si="18"/>
        <v>1465522.6242156369</v>
      </c>
      <c r="D187" s="32">
        <f t="shared" si="24"/>
        <v>1653.642994010821</v>
      </c>
      <c r="E187" s="33">
        <f t="shared" si="19"/>
        <v>8.3273942899678863E-2</v>
      </c>
      <c r="F187" s="34">
        <f t="shared" si="20"/>
        <v>0.1</v>
      </c>
      <c r="G187" s="29">
        <v>0</v>
      </c>
      <c r="H187" s="35">
        <f t="shared" si="21"/>
        <v>52.914683792754786</v>
      </c>
      <c r="I187" s="32">
        <f t="shared" si="22"/>
        <v>1617.3201624714159</v>
      </c>
      <c r="J187" s="36">
        <f t="shared" si="23"/>
        <v>1465179.2051258453</v>
      </c>
      <c r="K187" s="36">
        <v>331797.20217846183</v>
      </c>
    </row>
    <row r="188" spans="1:11" x14ac:dyDescent="0.2">
      <c r="A188" s="2">
        <v>174</v>
      </c>
      <c r="B188" s="25">
        <f t="shared" si="17"/>
        <v>53.768672209387141</v>
      </c>
      <c r="C188" s="32">
        <f t="shared" si="18"/>
        <v>1467164.8630553354</v>
      </c>
      <c r="D188" s="32">
        <f t="shared" si="24"/>
        <v>1642.2388396984898</v>
      </c>
      <c r="E188" s="33">
        <f t="shared" si="19"/>
        <v>8.2812912933131727E-2</v>
      </c>
      <c r="F188" s="34">
        <f t="shared" si="20"/>
        <v>0.1</v>
      </c>
      <c r="G188" s="29">
        <v>0</v>
      </c>
      <c r="H188" s="35">
        <f t="shared" si="21"/>
        <v>52.475560316852302</v>
      </c>
      <c r="I188" s="32">
        <f t="shared" si="22"/>
        <v>1603.898495733823</v>
      </c>
      <c r="J188" s="36">
        <f t="shared" si="23"/>
        <v>1466783.103621579</v>
      </c>
      <c r="K188" s="36">
        <v>332963.06183819292</v>
      </c>
    </row>
    <row r="189" spans="1:11" x14ac:dyDescent="0.2">
      <c r="A189" s="2">
        <v>175</v>
      </c>
      <c r="B189" s="25">
        <f t="shared" si="17"/>
        <v>53.40091692242904</v>
      </c>
      <c r="C189" s="32">
        <f t="shared" si="18"/>
        <v>1468795.8387023001</v>
      </c>
      <c r="D189" s="32">
        <f t="shared" si="24"/>
        <v>1630.97564696474</v>
      </c>
      <c r="E189" s="33">
        <f t="shared" si="19"/>
        <v>8.2356959678480557E-2</v>
      </c>
      <c r="F189" s="34">
        <f t="shared" si="20"/>
        <v>0.1</v>
      </c>
      <c r="G189" s="29">
        <v>0</v>
      </c>
      <c r="H189" s="35">
        <f t="shared" si="21"/>
        <v>52.040080998171732</v>
      </c>
      <c r="I189" s="32">
        <f t="shared" si="22"/>
        <v>1590.5882114807848</v>
      </c>
      <c r="J189" s="36">
        <f t="shared" si="23"/>
        <v>1468373.6918330598</v>
      </c>
      <c r="K189" s="36">
        <v>334123.10674861271</v>
      </c>
    </row>
    <row r="190" spans="1:11" x14ac:dyDescent="0.2">
      <c r="A190" s="2">
        <v>176</v>
      </c>
      <c r="B190" s="25">
        <f t="shared" si="17"/>
        <v>53.037670046132583</v>
      </c>
      <c r="C190" s="32">
        <f t="shared" si="18"/>
        <v>1470415.6896139379</v>
      </c>
      <c r="D190" s="32">
        <f t="shared" si="24"/>
        <v>1619.8509116377681</v>
      </c>
      <c r="E190" s="33">
        <f t="shared" si="19"/>
        <v>8.1905999740066404E-2</v>
      </c>
      <c r="F190" s="34">
        <f t="shared" si="20"/>
        <v>0.1</v>
      </c>
      <c r="G190" s="29">
        <v>0</v>
      </c>
      <c r="H190" s="35">
        <f t="shared" si="21"/>
        <v>51.608215594918711</v>
      </c>
      <c r="I190" s="32">
        <f t="shared" si="22"/>
        <v>1577.3883853816574</v>
      </c>
      <c r="J190" s="36">
        <f t="shared" si="23"/>
        <v>1469951.0802184413</v>
      </c>
      <c r="K190" s="36">
        <v>335277.36591090437</v>
      </c>
    </row>
    <row r="191" spans="1:11" x14ac:dyDescent="0.2">
      <c r="A191" s="2">
        <v>177</v>
      </c>
      <c r="B191" s="25">
        <f t="shared" si="17"/>
        <v>52.678852141773021</v>
      </c>
      <c r="C191" s="32">
        <f t="shared" si="18"/>
        <v>1472024.5518013539</v>
      </c>
      <c r="D191" s="32">
        <f t="shared" si="24"/>
        <v>1608.8621874160599</v>
      </c>
      <c r="E191" s="33">
        <f t="shared" si="19"/>
        <v>8.1459951538801062E-2</v>
      </c>
      <c r="F191" s="34">
        <f t="shared" si="20"/>
        <v>0.1</v>
      </c>
      <c r="G191" s="29">
        <v>0</v>
      </c>
      <c r="H191" s="35">
        <f t="shared" si="21"/>
        <v>51.179934116266686</v>
      </c>
      <c r="I191" s="32">
        <f t="shared" si="22"/>
        <v>1564.2981007765206</v>
      </c>
      <c r="J191" s="36">
        <f t="shared" si="23"/>
        <v>1471515.3783192178</v>
      </c>
      <c r="K191" s="36">
        <v>336425.86818160705</v>
      </c>
    </row>
    <row r="192" spans="1:11" x14ac:dyDescent="0.2">
      <c r="A192" s="2">
        <v>178</v>
      </c>
      <c r="B192" s="25">
        <f t="shared" si="17"/>
        <v>52.324385591605932</v>
      </c>
      <c r="C192" s="32">
        <f t="shared" si="18"/>
        <v>1473622.5588855841</v>
      </c>
      <c r="D192" s="32">
        <f t="shared" si="24"/>
        <v>1598.0070842301939</v>
      </c>
      <c r="E192" s="33">
        <f t="shared" si="19"/>
        <v>8.1018735263148359E-2</v>
      </c>
      <c r="F192" s="34">
        <f t="shared" si="20"/>
        <v>0.1</v>
      </c>
      <c r="G192" s="29">
        <v>0</v>
      </c>
      <c r="H192" s="35">
        <f t="shared" si="21"/>
        <v>50.755206820274182</v>
      </c>
      <c r="I192" s="32">
        <f t="shared" si="22"/>
        <v>1551.3164486126213</v>
      </c>
      <c r="J192" s="36">
        <f t="shared" si="23"/>
        <v>1473066.6947678304</v>
      </c>
      <c r="K192" s="36">
        <v>337568.64227333729</v>
      </c>
    </row>
    <row r="193" spans="1:11" x14ac:dyDescent="0.2">
      <c r="A193" s="2">
        <v>179</v>
      </c>
      <c r="B193" s="25">
        <f t="shared" si="17"/>
        <v>51.974194547572111</v>
      </c>
      <c r="C193" s="32">
        <f t="shared" si="18"/>
        <v>1475209.8421522339</v>
      </c>
      <c r="D193" s="32">
        <f t="shared" si="24"/>
        <v>1587.2832666498143</v>
      </c>
      <c r="E193" s="33">
        <f t="shared" si="19"/>
        <v>8.0582272821361434E-2</v>
      </c>
      <c r="F193" s="34">
        <f t="shared" si="20"/>
        <v>0.1</v>
      </c>
      <c r="G193" s="29">
        <v>0</v>
      </c>
      <c r="H193" s="35">
        <f t="shared" si="21"/>
        <v>50.334004211819398</v>
      </c>
      <c r="I193" s="32">
        <f t="shared" si="22"/>
        <v>1538.4425273811</v>
      </c>
      <c r="J193" s="36">
        <f t="shared" si="23"/>
        <v>1474605.1372952114</v>
      </c>
      <c r="K193" s="36">
        <v>338705.71675550699</v>
      </c>
    </row>
    <row r="194" spans="1:11" x14ac:dyDescent="0.2">
      <c r="A194" s="2">
        <v>180</v>
      </c>
      <c r="B194" s="25">
        <f t="shared" si="17"/>
        <v>51.628204881713266</v>
      </c>
      <c r="C194" s="32">
        <f t="shared" si="18"/>
        <v>1476786.5306045848</v>
      </c>
      <c r="D194" s="32">
        <f t="shared" si="24"/>
        <v>1576.688452350907</v>
      </c>
      <c r="E194" s="33">
        <f t="shared" si="19"/>
        <v>8.0150487795486669E-2</v>
      </c>
      <c r="F194" s="34">
        <f t="shared" si="20"/>
        <v>0.1</v>
      </c>
      <c r="G194" s="29">
        <v>0</v>
      </c>
      <c r="H194" s="35">
        <f t="shared" si="21"/>
        <v>49.916297040551925</v>
      </c>
      <c r="I194" s="32">
        <f t="shared" si="22"/>
        <v>1525.6754430544456</v>
      </c>
      <c r="J194" s="36">
        <f t="shared" si="23"/>
        <v>1476130.8127382658</v>
      </c>
      <c r="K194" s="36">
        <v>339837.12005503743</v>
      </c>
    </row>
    <row r="195" spans="1:11" x14ac:dyDescent="0.2">
      <c r="A195" s="2">
        <v>181</v>
      </c>
      <c r="B195" s="25">
        <f t="shared" si="17"/>
        <v>51.286344138233133</v>
      </c>
      <c r="C195" s="32">
        <f t="shared" si="18"/>
        <v>1478352.7510152166</v>
      </c>
      <c r="D195" s="32">
        <f t="shared" si="24"/>
        <v>1566.2204106317367</v>
      </c>
      <c r="E195" s="33">
        <f t="shared" si="19"/>
        <v>7.9723305396729879E-2</v>
      </c>
      <c r="F195" s="34">
        <f t="shared" si="20"/>
        <v>0.1</v>
      </c>
      <c r="G195" s="29">
        <v>0</v>
      </c>
      <c r="H195" s="35">
        <f t="shared" si="21"/>
        <v>49.50205629886144</v>
      </c>
      <c r="I195" s="32">
        <f t="shared" si="22"/>
        <v>1513.0143090244947</v>
      </c>
      <c r="J195" s="36">
        <f t="shared" si="23"/>
        <v>1477643.8270472903</v>
      </c>
      <c r="K195" s="36">
        <v>340962.88045706996</v>
      </c>
    </row>
    <row r="196" spans="1:11" x14ac:dyDescent="0.2">
      <c r="A196" s="2">
        <v>182</v>
      </c>
      <c r="B196" s="25">
        <f t="shared" si="17"/>
        <v>50.948541487140773</v>
      </c>
      <c r="C196" s="32">
        <f t="shared" si="18"/>
        <v>1479908.6279761943</v>
      </c>
      <c r="D196" s="32">
        <f t="shared" si="24"/>
        <v>1555.8769609776791</v>
      </c>
      <c r="E196" s="33">
        <f t="shared" si="19"/>
        <v>7.9300652422297294E-2</v>
      </c>
      <c r="F196" s="34">
        <f t="shared" si="20"/>
        <v>0.1</v>
      </c>
      <c r="G196" s="29">
        <v>0</v>
      </c>
      <c r="H196" s="35">
        <f t="shared" si="21"/>
        <v>49.091253219863304</v>
      </c>
      <c r="I196" s="32">
        <f t="shared" si="22"/>
        <v>1500.4582460406903</v>
      </c>
      <c r="J196" s="36">
        <f t="shared" si="23"/>
        <v>1479144.2852933309</v>
      </c>
      <c r="K196" s="36">
        <v>342083.02610567334</v>
      </c>
    </row>
    <row r="197" spans="1:11" x14ac:dyDescent="0.2">
      <c r="A197" s="2">
        <v>183</v>
      </c>
      <c r="B197" s="25">
        <f t="shared" si="17"/>
        <v>50.614727679416191</v>
      </c>
      <c r="C197" s="32">
        <f t="shared" si="18"/>
        <v>1481454.2839478664</v>
      </c>
      <c r="D197" s="32">
        <f t="shared" si="24"/>
        <v>1545.6559716721531</v>
      </c>
      <c r="E197" s="33">
        <f t="shared" si="19"/>
        <v>7.8882457213510643E-2</v>
      </c>
      <c r="F197" s="34">
        <f t="shared" si="20"/>
        <v>0.1</v>
      </c>
      <c r="G197" s="29">
        <v>0</v>
      </c>
      <c r="H197" s="35">
        <f t="shared" si="21"/>
        <v>48.68385927540082</v>
      </c>
      <c r="I197" s="32">
        <f t="shared" si="22"/>
        <v>1488.0063821492233</v>
      </c>
      <c r="J197" s="36">
        <f t="shared" si="23"/>
        <v>1480632.2916754801</v>
      </c>
      <c r="K197" s="36">
        <v>343197.58500454709</v>
      </c>
    </row>
    <row r="198" spans="1:11" x14ac:dyDescent="0.2">
      <c r="A198" s="2">
        <v>184</v>
      </c>
      <c r="B198" s="25">
        <f t="shared" si="17"/>
        <v>50.284835003639813</v>
      </c>
      <c r="C198" s="32">
        <f t="shared" si="18"/>
        <v>1482989.839306324</v>
      </c>
      <c r="D198" s="32">
        <f t="shared" si="24"/>
        <v>1535.5553584576119</v>
      </c>
      <c r="E198" s="33">
        <f t="shared" si="19"/>
        <v>7.8468649615420702E-2</v>
      </c>
      <c r="F198" s="34">
        <f t="shared" si="20"/>
        <v>0.1</v>
      </c>
      <c r="G198" s="29">
        <v>0</v>
      </c>
      <c r="H198" s="35">
        <f t="shared" si="21"/>
        <v>48.279846174064126</v>
      </c>
      <c r="I198" s="32">
        <f t="shared" si="22"/>
        <v>1475.6578526322769</v>
      </c>
      <c r="J198" s="36">
        <f t="shared" si="23"/>
        <v>1482107.9495281123</v>
      </c>
      <c r="K198" s="36">
        <v>344306.58501772169</v>
      </c>
    </row>
    <row r="199" spans="1:11" x14ac:dyDescent="0.2">
      <c r="A199" s="2">
        <v>185</v>
      </c>
      <c r="B199" s="25">
        <f t="shared" si="17"/>
        <v>49.958797244031629</v>
      </c>
      <c r="C199" s="32">
        <f t="shared" si="18"/>
        <v>1484515.412389558</v>
      </c>
      <c r="D199" s="32">
        <f t="shared" si="24"/>
        <v>1525.5730832340196</v>
      </c>
      <c r="E199" s="33">
        <f t="shared" si="19"/>
        <v>7.8059160937451341E-2</v>
      </c>
      <c r="F199" s="34">
        <f t="shared" si="20"/>
        <v>0.1</v>
      </c>
      <c r="G199" s="29">
        <v>0</v>
      </c>
      <c r="H199" s="35">
        <f t="shared" si="21"/>
        <v>47.879185859225487</v>
      </c>
      <c r="I199" s="32">
        <f t="shared" si="22"/>
        <v>1463.4117999481289</v>
      </c>
      <c r="J199" s="36">
        <f t="shared" si="23"/>
        <v>1483571.3613280605</v>
      </c>
      <c r="K199" s="36">
        <v>345410.05387025524</v>
      </c>
    </row>
    <row r="200" spans="1:11" x14ac:dyDescent="0.2">
      <c r="A200" s="2">
        <v>186</v>
      </c>
      <c r="B200" s="25">
        <f t="shared" si="17"/>
        <v>49.6365496398464</v>
      </c>
      <c r="C200" s="32">
        <f t="shared" si="18"/>
        <v>1486031.1195423608</v>
      </c>
      <c r="D200" s="32">
        <f t="shared" si="24"/>
        <v>1515.70715280273</v>
      </c>
      <c r="E200" s="33">
        <f t="shared" si="19"/>
        <v>7.7653923915453144E-2</v>
      </c>
      <c r="F200" s="34">
        <f t="shared" si="20"/>
        <v>0.1</v>
      </c>
      <c r="G200" s="29">
        <v>0</v>
      </c>
      <c r="H200" s="35">
        <f t="shared" si="21"/>
        <v>47.481850507090904</v>
      </c>
      <c r="I200" s="32">
        <f t="shared" si="22"/>
        <v>1451.2673736715637</v>
      </c>
      <c r="J200" s="36">
        <f t="shared" si="23"/>
        <v>1485022.628701732</v>
      </c>
      <c r="K200" s="36">
        <v>346508.0191489266</v>
      </c>
    </row>
    <row r="201" spans="1:11" x14ac:dyDescent="0.2">
      <c r="A201" s="2">
        <v>187</v>
      </c>
      <c r="B201" s="25">
        <f t="shared" si="17"/>
        <v>49.318028846074569</v>
      </c>
      <c r="C201" s="32">
        <f t="shared" si="18"/>
        <v>1487537.0751600151</v>
      </c>
      <c r="D201" s="32">
        <f t="shared" si="24"/>
        <v>1505.9556176543701</v>
      </c>
      <c r="E201" s="33">
        <f t="shared" si="19"/>
        <v>7.7252872674871645E-2</v>
      </c>
      <c r="F201" s="34">
        <f t="shared" si="20"/>
        <v>0.1</v>
      </c>
      <c r="G201" s="29">
        <v>0</v>
      </c>
      <c r="H201" s="35">
        <f t="shared" si="21"/>
        <v>47.087812524767919</v>
      </c>
      <c r="I201" s="32">
        <f t="shared" si="22"/>
        <v>1439.2237304347016</v>
      </c>
      <c r="J201" s="36">
        <f t="shared" si="23"/>
        <v>1486461.8524321667</v>
      </c>
      <c r="K201" s="36">
        <v>347600.50830292486</v>
      </c>
    </row>
    <row r="202" spans="1:11" x14ac:dyDescent="0.2">
      <c r="A202" s="2">
        <v>188</v>
      </c>
      <c r="B202" s="25">
        <f t="shared" si="17"/>
        <v>49.00317289540066</v>
      </c>
      <c r="C202" s="32">
        <f t="shared" si="18"/>
        <v>1489033.3917307998</v>
      </c>
      <c r="D202" s="32">
        <f t="shared" si="24"/>
        <v>1496.3165707846638</v>
      </c>
      <c r="E202" s="33">
        <f t="shared" si="19"/>
        <v>7.6855942694991991E-2</v>
      </c>
      <c r="F202" s="34">
        <f t="shared" si="20"/>
        <v>0.1</v>
      </c>
      <c r="G202" s="29">
        <v>0</v>
      </c>
      <c r="H202" s="35">
        <f t="shared" si="21"/>
        <v>46.697044548349396</v>
      </c>
      <c r="I202" s="32">
        <f t="shared" si="22"/>
        <v>1427.2800338686561</v>
      </c>
      <c r="J202" s="36">
        <f t="shared" si="23"/>
        <v>1487889.1324660354</v>
      </c>
      <c r="K202" s="36">
        <v>348687.54864453577</v>
      </c>
    </row>
    <row r="203" spans="1:11" x14ac:dyDescent="0.2">
      <c r="A203" s="2">
        <v>189</v>
      </c>
      <c r="B203" s="25">
        <f t="shared" si="17"/>
        <v>48.691921161372221</v>
      </c>
      <c r="C203" s="32">
        <f t="shared" si="18"/>
        <v>1490520.1798773627</v>
      </c>
      <c r="D203" s="32">
        <f t="shared" si="24"/>
        <v>1486.7881465628743</v>
      </c>
      <c r="E203" s="33">
        <f t="shared" si="19"/>
        <v>7.6463070774413527E-2</v>
      </c>
      <c r="F203" s="34">
        <f t="shared" si="20"/>
        <v>0.1</v>
      </c>
      <c r="G203" s="29">
        <v>0</v>
      </c>
      <c r="H203" s="35">
        <f t="shared" si="21"/>
        <v>46.309519441013272</v>
      </c>
      <c r="I203" s="32">
        <f t="shared" si="22"/>
        <v>1415.4354545451934</v>
      </c>
      <c r="J203" s="36">
        <f t="shared" si="23"/>
        <v>1489304.5679205805</v>
      </c>
      <c r="K203" s="36">
        <v>349769.16734982451</v>
      </c>
    </row>
    <row r="204" spans="1:11" x14ac:dyDescent="0.2">
      <c r="A204" s="2">
        <v>190</v>
      </c>
      <c r="B204" s="25">
        <f t="shared" si="17"/>
        <v>48.384214322735254</v>
      </c>
      <c r="C204" s="32">
        <f t="shared" si="18"/>
        <v>1491997.5483969864</v>
      </c>
      <c r="D204" s="32">
        <f t="shared" si="24"/>
        <v>1477.3685196237639</v>
      </c>
      <c r="E204" s="33">
        <f t="shared" si="19"/>
        <v>7.607419499746107E-2</v>
      </c>
      <c r="F204" s="34">
        <f t="shared" si="20"/>
        <v>0.1</v>
      </c>
      <c r="G204" s="29">
        <v>0</v>
      </c>
      <c r="H204" s="35">
        <f t="shared" si="21"/>
        <v>45.925210291138022</v>
      </c>
      <c r="I204" s="32">
        <f t="shared" si="22"/>
        <v>1403.6891699193507</v>
      </c>
      <c r="J204" s="36">
        <f t="shared" si="23"/>
        <v>1490708.2570904999</v>
      </c>
      <c r="K204" s="36">
        <v>350845.39145931508</v>
      </c>
    </row>
    <row r="205" spans="1:11" x14ac:dyDescent="0.2">
      <c r="A205" s="2">
        <v>191</v>
      </c>
      <c r="B205" s="25">
        <f t="shared" si="17"/>
        <v>48.079994328893449</v>
      </c>
      <c r="C205" s="32">
        <f t="shared" si="18"/>
        <v>1493465.604300787</v>
      </c>
      <c r="D205" s="32">
        <f t="shared" si="24"/>
        <v>1468.0559038005304</v>
      </c>
      <c r="E205" s="33">
        <f t="shared" si="19"/>
        <v>7.5689254701642131E-2</v>
      </c>
      <c r="F205" s="34">
        <f t="shared" si="20"/>
        <v>0.1</v>
      </c>
      <c r="G205" s="29">
        <v>0</v>
      </c>
      <c r="H205" s="35">
        <f t="shared" si="21"/>
        <v>45.544090410433789</v>
      </c>
      <c r="I205" s="32">
        <f t="shared" si="22"/>
        <v>1392.0403642722113</v>
      </c>
      <c r="J205" s="36">
        <f t="shared" si="23"/>
        <v>1492100.2974547721</v>
      </c>
      <c r="K205" s="36">
        <v>351916.24787866621</v>
      </c>
    </row>
    <row r="206" spans="1:11" x14ac:dyDescent="0.2">
      <c r="A206" s="2">
        <v>192</v>
      </c>
      <c r="B206" s="25">
        <f t="shared" si="17"/>
        <v>47.779204366450337</v>
      </c>
      <c r="C206" s="32">
        <f t="shared" si="18"/>
        <v>1494924.4528518775</v>
      </c>
      <c r="D206" s="32">
        <f t="shared" si="24"/>
        <v>1458.8485510905739</v>
      </c>
      <c r="E206" s="33">
        <f t="shared" si="19"/>
        <v>7.5308190446083861E-2</v>
      </c>
      <c r="F206" s="34">
        <f t="shared" si="20"/>
        <v>0.1</v>
      </c>
      <c r="G206" s="29">
        <v>0</v>
      </c>
      <c r="H206" s="35">
        <f t="shared" si="21"/>
        <v>45.166133332089025</v>
      </c>
      <c r="I206" s="32">
        <f t="shared" si="22"/>
        <v>1380.4882286542502</v>
      </c>
      <c r="J206" s="36">
        <f t="shared" si="23"/>
        <v>1493480.7856834263</v>
      </c>
      <c r="K206" s="36">
        <v>352981.76337934413</v>
      </c>
    </row>
    <row r="207" spans="1:11" x14ac:dyDescent="0.2">
      <c r="A207" s="2">
        <v>193</v>
      </c>
      <c r="B207" s="25">
        <f t="shared" si="17"/>
        <v>47.481788826794649</v>
      </c>
      <c r="C207" s="32">
        <f t="shared" si="18"/>
        <v>1496374.1976025288</v>
      </c>
      <c r="D207" s="32">
        <f t="shared" si="24"/>
        <v>1449.7447506512981</v>
      </c>
      <c r="E207" s="33">
        <f t="shared" si="19"/>
        <v>7.4930943981046827E-2</v>
      </c>
      <c r="F207" s="34">
        <f t="shared" si="20"/>
        <v>0.1</v>
      </c>
      <c r="G207" s="29">
        <v>0</v>
      </c>
      <c r="H207" s="35">
        <f t="shared" si="21"/>
        <v>44.79131280893251</v>
      </c>
      <c r="I207" s="32">
        <f t="shared" si="22"/>
        <v>1369.0319608291716</v>
      </c>
      <c r="J207" s="36">
        <f t="shared" si="23"/>
        <v>1494849.8176442555</v>
      </c>
      <c r="K207" s="36">
        <v>354041.96459929191</v>
      </c>
    </row>
    <row r="208" spans="1:11" x14ac:dyDescent="0.2">
      <c r="A208" s="2">
        <v>194</v>
      </c>
      <c r="B208" s="25">
        <f t="shared" ref="B208:B271" si="25">$C$4*(1+($C$6*($C$5/12)*A208))^(-1/$C$6)</f>
        <v>47.187693274692393</v>
      </c>
      <c r="C208" s="32">
        <f t="shared" ref="C208:C271" si="26">(($C$4^$C$6)/((1-$C$6)*($C$5/12)))*(($C$4^(1-$C$6))-(B208^(1-$C$6)))*30.4375</f>
        <v>1497814.9404303625</v>
      </c>
      <c r="D208" s="32">
        <f t="shared" si="24"/>
        <v>1440.7428278336301</v>
      </c>
      <c r="E208" s="33">
        <f t="shared" ref="E208:E271" si="27">-LN(B208/B207)*12</f>
        <v>7.4557458218087111E-2</v>
      </c>
      <c r="F208" s="34">
        <f t="shared" ref="F208:F271" si="28">IF(E208&gt;0.1,E208,0.1)</f>
        <v>0.1</v>
      </c>
      <c r="G208" s="29">
        <v>0</v>
      </c>
      <c r="H208" s="35">
        <f t="shared" ref="H208:H271" si="29">H207*EXP(-F208/12)</f>
        <v>44.419602811610609</v>
      </c>
      <c r="I208" s="32">
        <f t="shared" ref="I208:I271" si="30">IF(G208=0,((H207-H208)/(F208/12)*30.4375),D208)</f>
        <v>1357.6707652182422</v>
      </c>
      <c r="J208" s="36">
        <f t="shared" ref="J208:J271" si="31">I208+J207</f>
        <v>1496207.4884094738</v>
      </c>
      <c r="K208" s="36">
        <v>355096.87804359529</v>
      </c>
    </row>
    <row r="209" spans="1:11" x14ac:dyDescent="0.2">
      <c r="A209" s="2">
        <v>195</v>
      </c>
      <c r="B209" s="25">
        <f t="shared" si="25"/>
        <v>46.896864417848597</v>
      </c>
      <c r="C209" s="32">
        <f t="shared" si="26"/>
        <v>1499246.781573595</v>
      </c>
      <c r="D209" s="32">
        <f t="shared" ref="D209:D272" si="32">C209-C208</f>
        <v>1431.8411432325374</v>
      </c>
      <c r="E209" s="33">
        <f t="shared" si="27"/>
        <v>7.4187677201346586E-2</v>
      </c>
      <c r="F209" s="34">
        <f t="shared" si="28"/>
        <v>0.1</v>
      </c>
      <c r="G209" s="29">
        <v>0</v>
      </c>
      <c r="H209" s="35">
        <f t="shared" si="29"/>
        <v>44.05097752677969</v>
      </c>
      <c r="I209" s="32">
        <f t="shared" si="30"/>
        <v>1346.4038528449335</v>
      </c>
      <c r="J209" s="36">
        <f t="shared" si="31"/>
        <v>1497553.8922623186</v>
      </c>
      <c r="K209" s="36">
        <v>356146.53008514526</v>
      </c>
    </row>
    <row r="210" spans="1:11" x14ac:dyDescent="0.2">
      <c r="A210" s="2">
        <v>196</v>
      </c>
      <c r="B210" s="25">
        <f t="shared" si="25"/>
        <v>46.609250077404525</v>
      </c>
      <c r="C210" s="32">
        <f t="shared" si="26"/>
        <v>1500669.8196653796</v>
      </c>
      <c r="D210" s="32">
        <f t="shared" si="32"/>
        <v>1423.038091784576</v>
      </c>
      <c r="E210" s="33">
        <f t="shared" si="27"/>
        <v>7.3821546079608363E-2</v>
      </c>
      <c r="F210" s="34">
        <f t="shared" si="28"/>
        <v>0.1</v>
      </c>
      <c r="G210" s="29">
        <v>0</v>
      </c>
      <c r="H210" s="35">
        <f t="shared" si="29"/>
        <v>43.685411355313491</v>
      </c>
      <c r="I210" s="32">
        <f t="shared" si="30"/>
        <v>1335.2304412802914</v>
      </c>
      <c r="J210" s="36">
        <f t="shared" si="31"/>
        <v>1498889.1227035988</v>
      </c>
      <c r="K210" s="36">
        <v>357190.94696529757</v>
      </c>
    </row>
    <row r="211" spans="1:11" x14ac:dyDescent="0.2">
      <c r="A211" s="2">
        <v>197</v>
      </c>
      <c r="B211" s="25">
        <f t="shared" si="25"/>
        <v>46.324799159337246</v>
      </c>
      <c r="C211" s="32">
        <f t="shared" si="26"/>
        <v>1502084.1517672555</v>
      </c>
      <c r="D211" s="32">
        <f t="shared" si="32"/>
        <v>1414.3321018759161</v>
      </c>
      <c r="E211" s="33">
        <f t="shared" si="27"/>
        <v>7.3459011079143821E-2</v>
      </c>
      <c r="F211" s="34">
        <f t="shared" si="28"/>
        <v>0.1</v>
      </c>
      <c r="G211" s="29">
        <v>0</v>
      </c>
      <c r="H211" s="35">
        <f t="shared" si="29"/>
        <v>43.322878910525418</v>
      </c>
      <c r="I211" s="32">
        <f t="shared" si="30"/>
        <v>1324.1497545884363</v>
      </c>
      <c r="J211" s="36">
        <f t="shared" si="31"/>
        <v>1500213.2724581873</v>
      </c>
      <c r="K211" s="36">
        <v>358230.15479452861</v>
      </c>
    </row>
    <row r="212" spans="1:11" x14ac:dyDescent="0.2">
      <c r="A212" s="2">
        <v>198</v>
      </c>
      <c r="B212" s="25">
        <f t="shared" si="25"/>
        <v>46.043461626729673</v>
      </c>
      <c r="C212" s="32">
        <f t="shared" si="26"/>
        <v>1503489.8734017459</v>
      </c>
      <c r="D212" s="32">
        <f t="shared" si="32"/>
        <v>1405.7216344904155</v>
      </c>
      <c r="E212" s="33">
        <f t="shared" si="27"/>
        <v>7.3100019477376307E-2</v>
      </c>
      <c r="F212" s="34">
        <f t="shared" si="28"/>
        <v>0.1</v>
      </c>
      <c r="G212" s="29">
        <v>0</v>
      </c>
      <c r="H212" s="35">
        <f t="shared" si="29"/>
        <v>42.963355016405558</v>
      </c>
      <c r="I212" s="32">
        <f t="shared" si="30"/>
        <v>1313.1610232727894</v>
      </c>
      <c r="J212" s="36">
        <f t="shared" si="31"/>
        <v>1501526.4334814602</v>
      </c>
      <c r="K212" s="36">
        <v>359264.17955308827</v>
      </c>
    </row>
    <row r="213" spans="1:11" x14ac:dyDescent="0.2">
      <c r="A213" s="2">
        <v>199</v>
      </c>
      <c r="B213" s="25">
        <f t="shared" si="25"/>
        <v>45.765188472880432</v>
      </c>
      <c r="C213" s="32">
        <f t="shared" si="26"/>
        <v>1504887.0785841192</v>
      </c>
      <c r="D213" s="32">
        <f t="shared" si="32"/>
        <v>1397.2051823732909</v>
      </c>
      <c r="E213" s="33">
        <f t="shared" si="27"/>
        <v>7.2744519577319311E-2</v>
      </c>
      <c r="F213" s="34">
        <f t="shared" si="28"/>
        <v>0.1</v>
      </c>
      <c r="G213" s="29">
        <v>0</v>
      </c>
      <c r="H213" s="35">
        <f t="shared" si="29"/>
        <v>42.606814705872331</v>
      </c>
      <c r="I213" s="32">
        <f t="shared" si="30"/>
        <v>1302.26348422261</v>
      </c>
      <c r="J213" s="36">
        <f t="shared" si="31"/>
        <v>1502828.6969656828</v>
      </c>
      <c r="K213" s="36">
        <v>360293.04709164926</v>
      </c>
    </row>
    <row r="214" spans="1:11" x14ac:dyDescent="0.2">
      <c r="A214" s="2">
        <v>200</v>
      </c>
      <c r="B214" s="25">
        <f t="shared" si="25"/>
        <v>45.489931695223717</v>
      </c>
      <c r="C214" s="32">
        <f t="shared" si="26"/>
        <v>1506275.8598533515</v>
      </c>
      <c r="D214" s="32">
        <f t="shared" si="32"/>
        <v>1388.7812692322768</v>
      </c>
      <c r="E214" s="33">
        <f t="shared" si="27"/>
        <v>7.239246068287708E-2</v>
      </c>
      <c r="F214" s="34">
        <f t="shared" si="28"/>
        <v>0.1</v>
      </c>
      <c r="G214" s="29">
        <v>0</v>
      </c>
      <c r="H214" s="35">
        <f t="shared" si="29"/>
        <v>42.253233219038663</v>
      </c>
      <c r="I214" s="32">
        <f t="shared" si="30"/>
        <v>1291.4563806599747</v>
      </c>
      <c r="J214" s="36">
        <f t="shared" si="31"/>
        <v>1504120.1533463427</v>
      </c>
      <c r="K214" s="36">
        <v>361316.78313195374</v>
      </c>
    </row>
    <row r="215" spans="1:11" x14ac:dyDescent="0.2">
      <c r="A215" s="2">
        <v>201</v>
      </c>
      <c r="B215" s="25">
        <f t="shared" si="25"/>
        <v>45.217644270032466</v>
      </c>
      <c r="C215" s="32">
        <f t="shared" si="26"/>
        <v>1507656.3083022987</v>
      </c>
      <c r="D215" s="32">
        <f t="shared" si="32"/>
        <v>1380.4484489471652</v>
      </c>
      <c r="E215" s="33">
        <f t="shared" si="27"/>
        <v>7.2043793074481874E-2</v>
      </c>
      <c r="F215" s="34">
        <f t="shared" si="28"/>
        <v>0.1</v>
      </c>
      <c r="G215" s="29">
        <v>0</v>
      </c>
      <c r="H215" s="35">
        <f t="shared" si="29"/>
        <v>41.902586001492537</v>
      </c>
      <c r="I215" s="32">
        <f t="shared" si="30"/>
        <v>1280.7389620872234</v>
      </c>
      <c r="J215" s="36">
        <f t="shared" si="31"/>
        <v>1505400.89230843</v>
      </c>
      <c r="K215" s="36">
        <v>362335.413267456</v>
      </c>
    </row>
    <row r="216" spans="1:11" x14ac:dyDescent="0.2">
      <c r="A216" s="2">
        <v>202</v>
      </c>
      <c r="B216" s="25">
        <f t="shared" si="25"/>
        <v>44.948280127875449</v>
      </c>
      <c r="C216" s="32">
        <f t="shared" si="26"/>
        <v>1509028.5136071173</v>
      </c>
      <c r="D216" s="32">
        <f t="shared" si="32"/>
        <v>1372.2053048186935</v>
      </c>
      <c r="E216" s="33">
        <f t="shared" si="27"/>
        <v>7.1698467986000325E-2</v>
      </c>
      <c r="F216" s="34">
        <f t="shared" si="28"/>
        <v>0.1</v>
      </c>
      <c r="G216" s="29">
        <v>0</v>
      </c>
      <c r="H216" s="35">
        <f t="shared" si="29"/>
        <v>41.554848702591819</v>
      </c>
      <c r="I216" s="32">
        <f t="shared" si="30"/>
        <v>1270.1104842348723</v>
      </c>
      <c r="J216" s="36">
        <f t="shared" si="31"/>
        <v>1506671.0027926648</v>
      </c>
      <c r="K216" s="36">
        <v>363348.96296396246</v>
      </c>
    </row>
    <row r="217" spans="1:11" x14ac:dyDescent="0.2">
      <c r="A217" s="2">
        <v>203</v>
      </c>
      <c r="B217" s="25">
        <f t="shared" si="25"/>
        <v>44.681794129804594</v>
      </c>
      <c r="C217" s="32">
        <f t="shared" si="26"/>
        <v>1510392.5640559467</v>
      </c>
      <c r="D217" s="32">
        <f t="shared" si="32"/>
        <v>1364.0504488293082</v>
      </c>
      <c r="E217" s="33">
        <f t="shared" si="27"/>
        <v>7.1356437581724885E-2</v>
      </c>
      <c r="F217" s="34">
        <f t="shared" si="28"/>
        <v>0.1</v>
      </c>
      <c r="G217" s="29">
        <v>0</v>
      </c>
      <c r="H217" s="35">
        <f t="shared" si="29"/>
        <v>41.209997173773225</v>
      </c>
      <c r="I217" s="32">
        <f t="shared" si="30"/>
        <v>1259.5702090099164</v>
      </c>
      <c r="J217" s="36">
        <f t="shared" si="31"/>
        <v>1507930.5730016746</v>
      </c>
      <c r="K217" s="36">
        <v>364357.45756026835</v>
      </c>
    </row>
    <row r="218" spans="1:11" x14ac:dyDescent="0.2">
      <c r="A218" s="2">
        <v>204</v>
      </c>
      <c r="B218" s="25">
        <f t="shared" si="25"/>
        <v>44.41814204424567</v>
      </c>
      <c r="C218" s="32">
        <f t="shared" si="26"/>
        <v>1511748.5465768743</v>
      </c>
      <c r="D218" s="32">
        <f t="shared" si="32"/>
        <v>1355.9825209276751</v>
      </c>
      <c r="E218" s="33">
        <f t="shared" si="27"/>
        <v>7.1017654934476593E-2</v>
      </c>
      <c r="F218" s="34">
        <f t="shared" si="28"/>
        <v>0.1</v>
      </c>
      <c r="G218" s="29">
        <v>0</v>
      </c>
      <c r="H218" s="35">
        <f t="shared" si="29"/>
        <v>40.868007466875333</v>
      </c>
      <c r="I218" s="32">
        <f t="shared" si="30"/>
        <v>1249.1174044445477</v>
      </c>
      <c r="J218" s="36">
        <f t="shared" si="31"/>
        <v>1509179.6904061192</v>
      </c>
      <c r="K218" s="36">
        <v>365360.92226879112</v>
      </c>
    </row>
    <row r="219" spans="1:11" x14ac:dyDescent="0.2">
      <c r="A219" s="2">
        <v>205</v>
      </c>
      <c r="B219" s="25">
        <f t="shared" si="25"/>
        <v>44.157280524569572</v>
      </c>
      <c r="C219" s="32">
        <f t="shared" si="26"/>
        <v>1513096.5467652143</v>
      </c>
      <c r="D219" s="32">
        <f t="shared" si="32"/>
        <v>1348.0001883399673</v>
      </c>
      <c r="E219" s="33">
        <f t="shared" si="27"/>
        <v>7.0682074004016243E-2</v>
      </c>
      <c r="F219" s="34">
        <f t="shared" si="28"/>
        <v>0.1</v>
      </c>
      <c r="G219" s="29">
        <v>0</v>
      </c>
      <c r="H219" s="35">
        <f t="shared" si="29"/>
        <v>40.5288558324755</v>
      </c>
      <c r="I219" s="32">
        <f t="shared" si="30"/>
        <v>1238.7513446453911</v>
      </c>
      <c r="J219" s="36">
        <f t="shared" si="31"/>
        <v>1510418.4417507646</v>
      </c>
      <c r="K219" s="36">
        <v>366359.38217620074</v>
      </c>
    </row>
    <row r="220" spans="1:11" x14ac:dyDescent="0.2">
      <c r="A220" s="2">
        <v>206</v>
      </c>
      <c r="B220" s="25">
        <f t="shared" si="25"/>
        <v>43.89916708732013</v>
      </c>
      <c r="C220" s="32">
        <f t="shared" si="26"/>
        <v>1514436.6489101087</v>
      </c>
      <c r="D220" s="32">
        <f t="shared" si="32"/>
        <v>1340.102144894423</v>
      </c>
      <c r="E220" s="33">
        <f t="shared" si="27"/>
        <v>7.03496496163033E-2</v>
      </c>
      <c r="F220" s="34">
        <f t="shared" si="28"/>
        <v>0.1</v>
      </c>
      <c r="G220" s="29">
        <v>0</v>
      </c>
      <c r="H220" s="35">
        <f t="shared" si="29"/>
        <v>40.192518718240599</v>
      </c>
      <c r="I220" s="32">
        <f t="shared" si="30"/>
        <v>1228.4713097429758</v>
      </c>
      <c r="J220" s="36">
        <f t="shared" si="31"/>
        <v>1511646.9130605075</v>
      </c>
      <c r="K220" s="36">
        <v>367352.86224404682</v>
      </c>
    </row>
    <row r="221" spans="1:11" x14ac:dyDescent="0.2">
      <c r="A221" s="2">
        <v>207</v>
      </c>
      <c r="B221" s="25">
        <f t="shared" si="25"/>
        <v>43.643760091077311</v>
      </c>
      <c r="C221" s="32">
        <f t="shared" si="26"/>
        <v>1515768.9360204767</v>
      </c>
      <c r="D221" s="32">
        <f t="shared" si="32"/>
        <v>1332.2871103680227</v>
      </c>
      <c r="E221" s="33">
        <f t="shared" si="27"/>
        <v>7.002033744305701E-2</v>
      </c>
      <c r="F221" s="34">
        <f t="shared" si="28"/>
        <v>0.1</v>
      </c>
      <c r="G221" s="29">
        <v>0</v>
      </c>
      <c r="H221" s="35">
        <f t="shared" si="29"/>
        <v>39.858972767291419</v>
      </c>
      <c r="I221" s="32">
        <f t="shared" si="30"/>
        <v>1218.2765858418793</v>
      </c>
      <c r="J221" s="36">
        <f t="shared" si="31"/>
        <v>1512865.1896463493</v>
      </c>
      <c r="K221" s="36">
        <v>368341.3873093829</v>
      </c>
    </row>
    <row r="222" spans="1:11" x14ac:dyDescent="0.2">
      <c r="A222" s="2">
        <v>208</v>
      </c>
      <c r="B222" s="25">
        <f t="shared" si="25"/>
        <v>43.391018715933171</v>
      </c>
      <c r="C222" s="32">
        <f t="shared" si="26"/>
        <v>1517093.4898503295</v>
      </c>
      <c r="D222" s="32">
        <f t="shared" si="32"/>
        <v>1324.5538298527244</v>
      </c>
      <c r="E222" s="33">
        <f t="shared" si="27"/>
        <v>6.9694093982226465E-2</v>
      </c>
      <c r="F222" s="34">
        <f t="shared" si="28"/>
        <v>0.1</v>
      </c>
      <c r="G222" s="29">
        <v>0</v>
      </c>
      <c r="H222" s="35">
        <f t="shared" si="29"/>
        <v>39.528194816580658</v>
      </c>
      <c r="I222" s="32">
        <f t="shared" si="30"/>
        <v>1208.1664649710549</v>
      </c>
      <c r="J222" s="36">
        <f t="shared" si="31"/>
        <v>1514073.3561113204</v>
      </c>
      <c r="K222" s="36">
        <v>369324.98208538711</v>
      </c>
    </row>
    <row r="223" spans="1:11" x14ac:dyDescent="0.2">
      <c r="A223" s="2">
        <v>209</v>
      </c>
      <c r="B223" s="25">
        <f t="shared" si="25"/>
        <v>43.140902943561059</v>
      </c>
      <c r="C223" s="32">
        <f t="shared" si="26"/>
        <v>1518410.3909234724</v>
      </c>
      <c r="D223" s="32">
        <f t="shared" si="32"/>
        <v>1316.9010731428862</v>
      </c>
      <c r="E223" s="33">
        <f t="shared" si="27"/>
        <v>6.9370876538716514E-2</v>
      </c>
      <c r="F223" s="34">
        <f t="shared" si="28"/>
        <v>0.1</v>
      </c>
      <c r="G223" s="29">
        <v>0</v>
      </c>
      <c r="H223" s="35">
        <f t="shared" si="29"/>
        <v>39.200161895284353</v>
      </c>
      <c r="I223" s="32">
        <f t="shared" si="30"/>
        <v>1198.1402450347553</v>
      </c>
      <c r="J223" s="36">
        <f t="shared" si="31"/>
        <v>1515271.4963563553</v>
      </c>
      <c r="K223" s="36">
        <v>370303.67116198002</v>
      </c>
    </row>
    <row r="224" spans="1:11" x14ac:dyDescent="0.2">
      <c r="A224" s="2">
        <v>210</v>
      </c>
      <c r="B224" s="25">
        <f t="shared" si="25"/>
        <v>42.89337353785762</v>
      </c>
      <c r="C224" s="32">
        <f t="shared" si="26"/>
        <v>1519719.7185576058</v>
      </c>
      <c r="D224" s="32">
        <f t="shared" si="32"/>
        <v>1309.3276341333985</v>
      </c>
      <c r="E224" s="33">
        <f t="shared" si="27"/>
        <v>6.9050643205839618E-2</v>
      </c>
      <c r="F224" s="34">
        <f t="shared" si="28"/>
        <v>0.1</v>
      </c>
      <c r="G224" s="29">
        <v>0</v>
      </c>
      <c r="H224" s="35">
        <f t="shared" si="29"/>
        <v>38.874851223206704</v>
      </c>
      <c r="I224" s="32">
        <f t="shared" si="30"/>
        <v>1188.1972297636116</v>
      </c>
      <c r="J224" s="36">
        <f t="shared" si="31"/>
        <v>1516459.693586119</v>
      </c>
      <c r="K224" s="36">
        <v>371277.47900643951</v>
      </c>
    </row>
    <row r="225" spans="1:11" x14ac:dyDescent="0.2">
      <c r="A225" s="2">
        <v>211</v>
      </c>
      <c r="B225" s="25">
        <f t="shared" si="25"/>
        <v>42.648392026139092</v>
      </c>
      <c r="C225" s="32">
        <f t="shared" si="26"/>
        <v>1521021.5508878452</v>
      </c>
      <c r="D225" s="32">
        <f t="shared" si="32"/>
        <v>1301.832330239471</v>
      </c>
      <c r="E225" s="33">
        <f t="shared" si="27"/>
        <v>6.8733352847130419E-2</v>
      </c>
      <c r="F225" s="34">
        <f t="shared" si="28"/>
        <v>0.1</v>
      </c>
      <c r="G225" s="29">
        <v>0</v>
      </c>
      <c r="H225" s="35">
        <f t="shared" si="29"/>
        <v>38.552240209198075</v>
      </c>
      <c r="I225" s="32">
        <f t="shared" si="30"/>
        <v>1178.336728666518</v>
      </c>
      <c r="J225" s="36">
        <f t="shared" si="31"/>
        <v>1517638.0303147854</v>
      </c>
      <c r="K225" s="36">
        <v>372246.42996401241</v>
      </c>
    </row>
    <row r="226" spans="1:11" x14ac:dyDescent="0.2">
      <c r="A226" s="2">
        <v>212</v>
      </c>
      <c r="B226" s="25">
        <f t="shared" si="25"/>
        <v>42.40592068087318</v>
      </c>
      <c r="C226" s="32">
        <f t="shared" si="26"/>
        <v>1522315.9648896817</v>
      </c>
      <c r="D226" s="32">
        <f t="shared" si="32"/>
        <v>1294.4140018364415</v>
      </c>
      <c r="E226" s="33">
        <f t="shared" si="27"/>
        <v>6.8418965078767546E-2</v>
      </c>
      <c r="F226" s="34">
        <f t="shared" si="28"/>
        <v>0.1</v>
      </c>
      <c r="G226" s="29">
        <v>0</v>
      </c>
      <c r="H226" s="35">
        <f t="shared" si="29"/>
        <v>38.232306449586183</v>
      </c>
      <c r="I226" s="32">
        <f t="shared" si="30"/>
        <v>1168.5580569824367</v>
      </c>
      <c r="J226" s="36">
        <f t="shared" si="31"/>
        <v>1518806.5883717679</v>
      </c>
      <c r="K226" s="36">
        <v>373210.54825852317</v>
      </c>
    </row>
    <row r="227" spans="1:11" x14ac:dyDescent="0.2">
      <c r="A227" s="2">
        <v>213</v>
      </c>
      <c r="B227" s="25">
        <f t="shared" si="25"/>
        <v>42.165922501929103</v>
      </c>
      <c r="C227" s="32">
        <f t="shared" si="26"/>
        <v>1523603.0364013868</v>
      </c>
      <c r="D227" s="32">
        <f t="shared" si="32"/>
        <v>1287.0715117051732</v>
      </c>
      <c r="E227" s="33">
        <f t="shared" si="27"/>
        <v>6.8107440252425974E-2</v>
      </c>
      <c r="F227" s="34">
        <f t="shared" si="28"/>
        <v>0.1</v>
      </c>
      <c r="G227" s="29">
        <v>0</v>
      </c>
      <c r="H227" s="35">
        <f t="shared" si="29"/>
        <v>37.915027726620252</v>
      </c>
      <c r="I227" s="32">
        <f t="shared" si="30"/>
        <v>1158.8605356330615</v>
      </c>
      <c r="J227" s="36">
        <f t="shared" si="31"/>
        <v>1519965.4489074009</v>
      </c>
      <c r="K227" s="36">
        <v>374169.85799297929</v>
      </c>
    </row>
    <row r="228" spans="1:11" x14ac:dyDescent="0.2">
      <c r="A228" s="2">
        <v>214</v>
      </c>
      <c r="B228" s="25">
        <f t="shared" si="25"/>
        <v>41.928361199328528</v>
      </c>
      <c r="C228" s="32">
        <f t="shared" si="26"/>
        <v>1524882.8401458932</v>
      </c>
      <c r="D228" s="32">
        <f t="shared" si="32"/>
        <v>1279.8037445063237</v>
      </c>
      <c r="E228" s="33">
        <f t="shared" si="27"/>
        <v>6.7798739438669139E-2</v>
      </c>
      <c r="F228" s="34">
        <f t="shared" si="28"/>
        <v>0.1</v>
      </c>
      <c r="G228" s="29">
        <v>0</v>
      </c>
      <c r="H228" s="35">
        <f t="shared" si="29"/>
        <v>37.600382006928129</v>
      </c>
      <c r="I228" s="32">
        <f t="shared" si="30"/>
        <v>1149.2434911754804</v>
      </c>
      <c r="J228" s="36">
        <f t="shared" si="31"/>
        <v>1521114.6923985765</v>
      </c>
      <c r="K228" s="36">
        <v>375124.38315017417</v>
      </c>
    </row>
    <row r="229" spans="1:11" x14ac:dyDescent="0.2">
      <c r="A229" s="2">
        <v>215</v>
      </c>
      <c r="B229" s="25">
        <f t="shared" si="25"/>
        <v>41.693201176481701</v>
      </c>
      <c r="C229" s="32">
        <f t="shared" si="26"/>
        <v>1526155.4497521513</v>
      </c>
      <c r="D229" s="32">
        <f t="shared" si="32"/>
        <v>1272.6096062581055</v>
      </c>
      <c r="E229" s="33">
        <f t="shared" si="27"/>
        <v>6.7492824410622237E-2</v>
      </c>
      <c r="F229" s="34">
        <f t="shared" si="28"/>
        <v>0.1</v>
      </c>
      <c r="G229" s="29">
        <v>0</v>
      </c>
      <c r="H229" s="35">
        <f t="shared" si="29"/>
        <v>37.288347439986161</v>
      </c>
      <c r="I229" s="32">
        <f t="shared" si="30"/>
        <v>1139.7062557555371</v>
      </c>
      <c r="J229" s="36">
        <f t="shared" si="31"/>
        <v>1522254.3986543322</v>
      </c>
      <c r="K229" s="36">
        <v>376074.14759328641</v>
      </c>
    </row>
    <row r="230" spans="1:11" x14ac:dyDescent="0.2">
      <c r="A230" s="2">
        <v>216</v>
      </c>
      <c r="B230" s="25">
        <f t="shared" si="25"/>
        <v>41.460407513892399</v>
      </c>
      <c r="C230" s="32">
        <f t="shared" si="26"/>
        <v>1527420.9377759846</v>
      </c>
      <c r="D230" s="32">
        <f t="shared" si="32"/>
        <v>1265.4880238333717</v>
      </c>
      <c r="E230" s="33">
        <f t="shared" si="27"/>
        <v>6.7189657628255961E-2</v>
      </c>
      <c r="F230" s="34">
        <f t="shared" si="28"/>
        <v>0.1</v>
      </c>
      <c r="G230" s="29">
        <v>0</v>
      </c>
      <c r="H230" s="35">
        <f t="shared" si="29"/>
        <v>36.9789023566018</v>
      </c>
      <c r="I230" s="32">
        <f t="shared" si="30"/>
        <v>1130.2481670613784</v>
      </c>
      <c r="J230" s="36">
        <f t="shared" si="31"/>
        <v>1523384.6468213936</v>
      </c>
      <c r="K230" s="36">
        <v>377019.17506647663</v>
      </c>
    </row>
    <row r="231" spans="1:11" x14ac:dyDescent="0.2">
      <c r="A231" s="2">
        <v>217</v>
      </c>
      <c r="B231" s="25">
        <f t="shared" si="25"/>
        <v>41.229945953316651</v>
      </c>
      <c r="C231" s="32">
        <f t="shared" si="26"/>
        <v>1528679.375720459</v>
      </c>
      <c r="D231" s="32">
        <f t="shared" si="32"/>
        <v>1258.4379444743972</v>
      </c>
      <c r="E231" s="33">
        <f t="shared" si="27"/>
        <v>6.6889202223068683E-2</v>
      </c>
      <c r="F231" s="34">
        <f t="shared" si="28"/>
        <v>0.1</v>
      </c>
      <c r="G231" s="29">
        <v>0</v>
      </c>
      <c r="H231" s="35">
        <f t="shared" si="29"/>
        <v>36.672025267408785</v>
      </c>
      <c r="I231" s="32">
        <f t="shared" si="30"/>
        <v>1120.8685682774899</v>
      </c>
      <c r="J231" s="36">
        <f t="shared" si="31"/>
        <v>1524505.5153896711</v>
      </c>
      <c r="K231" s="36">
        <v>377959.48919548077</v>
      </c>
    </row>
    <row r="232" spans="1:11" x14ac:dyDescent="0.2">
      <c r="A232" s="2">
        <v>218</v>
      </c>
      <c r="B232" s="25">
        <f t="shared" si="25"/>
        <v>41.001782882361091</v>
      </c>
      <c r="C232" s="32">
        <f t="shared" si="26"/>
        <v>1529930.8340557723</v>
      </c>
      <c r="D232" s="32">
        <f t="shared" si="32"/>
        <v>1251.4583353132475</v>
      </c>
      <c r="E232" s="33">
        <f t="shared" si="27"/>
        <v>6.6591421983041188E-2</v>
      </c>
      <c r="F232" s="34">
        <f t="shared" si="28"/>
        <v>0.1</v>
      </c>
      <c r="G232" s="29">
        <v>0</v>
      </c>
      <c r="H232" s="35">
        <f t="shared" si="29"/>
        <v>36.367694861374815</v>
      </c>
      <c r="I232" s="32">
        <f t="shared" si="30"/>
        <v>1111.5668080390731</v>
      </c>
      <c r="J232" s="36">
        <f t="shared" si="31"/>
        <v>1525617.0821977102</v>
      </c>
      <c r="K232" s="36">
        <v>378895.11348820111</v>
      </c>
    </row>
    <row r="233" spans="1:11" x14ac:dyDescent="0.2">
      <c r="A233" s="2">
        <v>219</v>
      </c>
      <c r="B233" s="25">
        <f t="shared" si="25"/>
        <v>40.775885319506344</v>
      </c>
      <c r="C233" s="32">
        <f t="shared" si="26"/>
        <v>1531175.3822386821</v>
      </c>
      <c r="D233" s="32">
        <f t="shared" si="32"/>
        <v>1244.5481829098426</v>
      </c>
      <c r="E233" s="33">
        <f t="shared" si="27"/>
        <v>6.629628133814465E-2</v>
      </c>
      <c r="F233" s="34">
        <f t="shared" si="28"/>
        <v>0.1</v>
      </c>
      <c r="G233" s="29">
        <v>0</v>
      </c>
      <c r="H233" s="35">
        <f t="shared" si="29"/>
        <v>36.065890004321609</v>
      </c>
      <c r="I233" s="32">
        <f t="shared" si="30"/>
        <v>1102.3422403868346</v>
      </c>
      <c r="J233" s="36">
        <f t="shared" si="31"/>
        <v>1526719.424438097</v>
      </c>
      <c r="K233" s="36">
        <v>379826.0713352937</v>
      </c>
    </row>
    <row r="234" spans="1:11" x14ac:dyDescent="0.2">
      <c r="A234" s="2">
        <v>220</v>
      </c>
      <c r="B234" s="25">
        <f t="shared" si="25"/>
        <v>40.552220899541901</v>
      </c>
      <c r="C234" s="32">
        <f t="shared" si="26"/>
        <v>1532413.0887314889</v>
      </c>
      <c r="D234" s="32">
        <f t="shared" si="32"/>
        <v>1237.7064928067848</v>
      </c>
      <c r="E234" s="33">
        <f t="shared" si="27"/>
        <v>6.6003745346227993E-2</v>
      </c>
      <c r="F234" s="34">
        <f t="shared" si="28"/>
        <v>0.1</v>
      </c>
      <c r="G234" s="29">
        <v>0</v>
      </c>
      <c r="H234" s="35">
        <f t="shared" si="29"/>
        <v>35.766589737457252</v>
      </c>
      <c r="I234" s="32">
        <f t="shared" si="30"/>
        <v>1093.1942247220638</v>
      </c>
      <c r="J234" s="36">
        <f t="shared" si="31"/>
        <v>1527812.618662819</v>
      </c>
      <c r="K234" s="36">
        <v>380752.38601075317</v>
      </c>
    </row>
    <row r="235" spans="1:11" x14ac:dyDescent="0.2">
      <c r="A235" s="2">
        <v>221</v>
      </c>
      <c r="B235" s="25">
        <f t="shared" si="25"/>
        <v>40.330757859399981</v>
      </c>
      <c r="C235" s="32">
        <f t="shared" si="26"/>
        <v>1533644.0210205759</v>
      </c>
      <c r="D235" s="32">
        <f t="shared" si="32"/>
        <v>1230.9322890869807</v>
      </c>
      <c r="E235" s="33">
        <f t="shared" si="27"/>
        <v>6.5713779679112475E-2</v>
      </c>
      <c r="F235" s="34">
        <f t="shared" si="28"/>
        <v>0.1</v>
      </c>
      <c r="G235" s="29">
        <v>0</v>
      </c>
      <c r="H235" s="35">
        <f t="shared" si="29"/>
        <v>35.469773275920716</v>
      </c>
      <c r="I235" s="32">
        <f t="shared" si="30"/>
        <v>1084.1221257622005</v>
      </c>
      <c r="J235" s="36">
        <f t="shared" si="31"/>
        <v>1528896.7407885813</v>
      </c>
      <c r="K235" s="36">
        <v>381674.08067249466</v>
      </c>
    </row>
    <row r="236" spans="1:11" x14ac:dyDescent="0.2">
      <c r="A236" s="2">
        <v>222</v>
      </c>
      <c r="B236" s="25">
        <f t="shared" si="25"/>
        <v>40.111465024375235</v>
      </c>
      <c r="C236" s="32">
        <f t="shared" si="26"/>
        <v>1534868.2456345251</v>
      </c>
      <c r="D236" s="32">
        <f t="shared" si="32"/>
        <v>1224.2246139491908</v>
      </c>
      <c r="E236" s="33">
        <f t="shared" si="27"/>
        <v>6.5426350609208567E-2</v>
      </c>
      <c r="F236" s="34">
        <f t="shared" si="28"/>
        <v>0.1</v>
      </c>
      <c r="G236" s="29">
        <v>0</v>
      </c>
      <c r="H236" s="35">
        <f t="shared" si="29"/>
        <v>35.175420007338431</v>
      </c>
      <c r="I236" s="32">
        <f t="shared" si="30"/>
        <v>1075.1253134967942</v>
      </c>
      <c r="J236" s="36">
        <f t="shared" si="31"/>
        <v>1529971.866102078</v>
      </c>
      <c r="K236" s="36">
        <v>382591.1783629327</v>
      </c>
    </row>
    <row r="237" spans="1:11" x14ac:dyDescent="0.2">
      <c r="A237" s="2">
        <v>223</v>
      </c>
      <c r="B237" s="25">
        <f t="shared" si="25"/>
        <v>39.894311794718</v>
      </c>
      <c r="C237" s="32">
        <f t="shared" si="26"/>
        <v>1536085.8281618238</v>
      </c>
      <c r="D237" s="32">
        <f t="shared" si="32"/>
        <v>1217.5825272987131</v>
      </c>
      <c r="E237" s="33">
        <f t="shared" si="27"/>
        <v>6.5141424996529973E-2</v>
      </c>
      <c r="F237" s="34">
        <f t="shared" si="28"/>
        <v>0.1</v>
      </c>
      <c r="G237" s="29">
        <v>0</v>
      </c>
      <c r="H237" s="35">
        <f t="shared" si="29"/>
        <v>34.883509490392903</v>
      </c>
      <c r="I237" s="32">
        <f t="shared" si="30"/>
        <v>1066.2031631435405</v>
      </c>
      <c r="J237" s="36">
        <f t="shared" si="31"/>
        <v>1531038.0692652215</v>
      </c>
      <c r="K237" s="36">
        <v>383503.70200955734</v>
      </c>
    </row>
    <row r="238" spans="1:11" x14ac:dyDescent="0.2">
      <c r="A238" s="2">
        <v>224</v>
      </c>
      <c r="B238" s="25">
        <f t="shared" si="25"/>
        <v>39.679268132590195</v>
      </c>
      <c r="C238" s="32">
        <f t="shared" si="26"/>
        <v>1537296.8332681633</v>
      </c>
      <c r="D238" s="32">
        <f t="shared" si="32"/>
        <v>1211.005106339464</v>
      </c>
      <c r="E238" s="33">
        <f t="shared" si="27"/>
        <v>6.485897027579815E-2</v>
      </c>
      <c r="F238" s="34">
        <f t="shared" si="28"/>
        <v>0.1</v>
      </c>
      <c r="G238" s="29">
        <v>0</v>
      </c>
      <c r="H238" s="35">
        <f t="shared" si="29"/>
        <v>34.594021453403137</v>
      </c>
      <c r="I238" s="32">
        <f t="shared" si="30"/>
        <v>1057.3550551051214</v>
      </c>
      <c r="J238" s="36">
        <f t="shared" si="31"/>
        <v>1532095.4243203267</v>
      </c>
      <c r="K238" s="36">
        <v>384411.67442550731</v>
      </c>
    </row>
    <row r="239" spans="1:11" x14ac:dyDescent="0.2">
      <c r="A239" s="2">
        <v>225</v>
      </c>
      <c r="B239" s="25">
        <f t="shared" si="25"/>
        <v>39.466304549371607</v>
      </c>
      <c r="C239" s="32">
        <f t="shared" si="26"/>
        <v>1538501.3247133477</v>
      </c>
      <c r="D239" s="32">
        <f t="shared" si="32"/>
        <v>1204.4914451844525</v>
      </c>
      <c r="E239" s="33">
        <f t="shared" si="27"/>
        <v>6.4578954444174122E-2</v>
      </c>
      <c r="F239" s="34">
        <f t="shared" si="28"/>
        <v>0.1</v>
      </c>
      <c r="G239" s="29">
        <v>0</v>
      </c>
      <c r="H239" s="35">
        <f t="shared" si="29"/>
        <v>34.306935792916896</v>
      </c>
      <c r="I239" s="32">
        <f t="shared" si="30"/>
        <v>1048.5803749259956</v>
      </c>
      <c r="J239" s="36">
        <f t="shared" si="31"/>
        <v>1533144.0046952527</v>
      </c>
      <c r="K239" s="36">
        <v>385315.11831014021</v>
      </c>
    </row>
    <row r="240" spans="1:11" x14ac:dyDescent="0.2">
      <c r="A240" s="2">
        <v>226</v>
      </c>
      <c r="B240" s="25">
        <f t="shared" si="25"/>
        <v>39.255392093306561</v>
      </c>
      <c r="C240" s="32">
        <f t="shared" si="26"/>
        <v>1539699.365367823</v>
      </c>
      <c r="D240" s="32">
        <f t="shared" si="32"/>
        <v>1198.040654475335</v>
      </c>
      <c r="E240" s="33">
        <f t="shared" si="27"/>
        <v>6.4301346049034855E-2</v>
      </c>
      <c r="F240" s="34">
        <f t="shared" si="28"/>
        <v>0.1</v>
      </c>
      <c r="G240" s="29">
        <v>0</v>
      </c>
      <c r="H240" s="35">
        <f t="shared" si="29"/>
        <v>34.022232572314607</v>
      </c>
      <c r="I240" s="32">
        <f t="shared" si="30"/>
        <v>1039.8785132498599</v>
      </c>
      <c r="J240" s="36">
        <f t="shared" si="31"/>
        <v>1534183.8832085025</v>
      </c>
      <c r="K240" s="36">
        <v>386214.05624960031</v>
      </c>
    </row>
    <row r="241" spans="1:11" x14ac:dyDescent="0.2">
      <c r="A241" s="2">
        <v>227</v>
      </c>
      <c r="B241" s="25">
        <f t="shared" si="25"/>
        <v>39.046502337479446</v>
      </c>
      <c r="C241" s="32">
        <f t="shared" si="26"/>
        <v>1540891.0172288339</v>
      </c>
      <c r="D241" s="32">
        <f t="shared" si="32"/>
        <v>1191.6518610108178</v>
      </c>
      <c r="E241" s="33">
        <f t="shared" si="27"/>
        <v>6.4026114176361892E-2</v>
      </c>
      <c r="F241" s="34">
        <f t="shared" si="28"/>
        <v>0.1</v>
      </c>
      <c r="G241" s="29">
        <v>0</v>
      </c>
      <c r="H241" s="35">
        <f t="shared" si="29"/>
        <v>33.739892020424868</v>
      </c>
      <c r="I241" s="32">
        <f t="shared" si="30"/>
        <v>1031.248865777271</v>
      </c>
      <c r="J241" s="36">
        <f t="shared" si="31"/>
        <v>1535215.1320742797</v>
      </c>
      <c r="K241" s="36">
        <v>387108.51071738283</v>
      </c>
    </row>
    <row r="242" spans="1:11" x14ac:dyDescent="0.2">
      <c r="A242" s="2">
        <v>228</v>
      </c>
      <c r="B242" s="25">
        <f t="shared" si="25"/>
        <v>38.839607368110073</v>
      </c>
      <c r="C242" s="32">
        <f t="shared" si="26"/>
        <v>1542076.3414362182</v>
      </c>
      <c r="D242" s="32">
        <f t="shared" si="32"/>
        <v>1185.3242073843721</v>
      </c>
      <c r="E242" s="33">
        <f t="shared" si="27"/>
        <v>6.3753228439103249E-2</v>
      </c>
      <c r="F242" s="34">
        <f t="shared" si="28"/>
        <v>0.1</v>
      </c>
      <c r="G242" s="29">
        <v>0</v>
      </c>
      <c r="H242" s="35">
        <f t="shared" si="29"/>
        <v>33.459894530151438</v>
      </c>
      <c r="I242" s="32">
        <f t="shared" si="30"/>
        <v>1022.6908332237051</v>
      </c>
      <c r="J242" s="36">
        <f t="shared" si="31"/>
        <v>1536237.8229075035</v>
      </c>
      <c r="K242" s="36">
        <v>387998.5040748961</v>
      </c>
    </row>
    <row r="243" spans="1:11" x14ac:dyDescent="0.2">
      <c r="A243" s="2">
        <v>229</v>
      </c>
      <c r="B243" s="25">
        <f t="shared" si="25"/>
        <v>38.63467977315814</v>
      </c>
      <c r="C243" s="32">
        <f t="shared" si="26"/>
        <v>1543255.3982878544</v>
      </c>
      <c r="D243" s="32">
        <f t="shared" si="32"/>
        <v>1179.0568516361527</v>
      </c>
      <c r="E243" s="33">
        <f t="shared" si="27"/>
        <v>6.3482658966095146E-2</v>
      </c>
      <c r="F243" s="34">
        <f t="shared" si="28"/>
        <v>0.1</v>
      </c>
      <c r="G243" s="29">
        <v>0</v>
      </c>
      <c r="H243" s="35">
        <f t="shared" si="29"/>
        <v>33.182220657111635</v>
      </c>
      <c r="I243" s="32">
        <f t="shared" si="30"/>
        <v>1014.2038212778779</v>
      </c>
      <c r="J243" s="36">
        <f t="shared" si="31"/>
        <v>1537252.0267287814</v>
      </c>
      <c r="K243" s="36">
        <v>388884.05857202038</v>
      </c>
    </row>
    <row r="244" spans="1:11" x14ac:dyDescent="0.2">
      <c r="A244" s="2">
        <v>230</v>
      </c>
      <c r="B244" s="25">
        <f t="shared" si="25"/>
        <v>38.431692631227897</v>
      </c>
      <c r="C244" s="32">
        <f t="shared" si="26"/>
        <v>1544428.2472547602</v>
      </c>
      <c r="D244" s="32">
        <f t="shared" si="32"/>
        <v>1172.8489669058472</v>
      </c>
      <c r="E244" s="33">
        <f t="shared" si="27"/>
        <v>6.3214376391115906E-2</v>
      </c>
      <c r="F244" s="34">
        <f t="shared" si="28"/>
        <v>0.1</v>
      </c>
      <c r="G244" s="29">
        <v>0</v>
      </c>
      <c r="H244" s="35">
        <f t="shared" si="29"/>
        <v>32.906851118286021</v>
      </c>
      <c r="I244" s="32">
        <f t="shared" si="30"/>
        <v>1005.787240560558</v>
      </c>
      <c r="J244" s="36">
        <f t="shared" si="31"/>
        <v>1538257.813969342</v>
      </c>
      <c r="K244" s="36">
        <v>389765.19634766423</v>
      </c>
    </row>
    <row r="245" spans="1:11" x14ac:dyDescent="0.2">
      <c r="A245" s="2">
        <v>231</v>
      </c>
      <c r="B245" s="25">
        <f t="shared" si="25"/>
        <v>38.23061950076368</v>
      </c>
      <c r="C245" s="32">
        <f t="shared" si="26"/>
        <v>1545594.9469958628</v>
      </c>
      <c r="D245" s="32">
        <f t="shared" si="32"/>
        <v>1166.6997411025222</v>
      </c>
      <c r="E245" s="33">
        <f t="shared" si="27"/>
        <v>6.2948351842263772E-2</v>
      </c>
      <c r="F245" s="34">
        <f t="shared" si="28"/>
        <v>0.1</v>
      </c>
      <c r="G245" s="29">
        <v>0</v>
      </c>
      <c r="H245" s="35">
        <f t="shared" si="29"/>
        <v>32.633766790679289</v>
      </c>
      <c r="I245" s="32">
        <f t="shared" si="30"/>
        <v>997.4405065835881</v>
      </c>
      <c r="J245" s="36">
        <f t="shared" si="31"/>
        <v>1539255.2544759256</v>
      </c>
      <c r="K245" s="36">
        <v>390641.93943031796</v>
      </c>
    </row>
    <row r="246" spans="1:11" x14ac:dyDescent="0.2">
      <c r="A246" s="2">
        <v>232</v>
      </c>
      <c r="B246" s="25">
        <f t="shared" si="25"/>
        <v>38.031434409527385</v>
      </c>
      <c r="C246" s="32">
        <f t="shared" si="26"/>
        <v>1546755.5553724451</v>
      </c>
      <c r="D246" s="32">
        <f t="shared" si="32"/>
        <v>1160.608376582386</v>
      </c>
      <c r="E246" s="33">
        <f t="shared" si="27"/>
        <v>6.2684556931651578E-2</v>
      </c>
      <c r="F246" s="34">
        <f t="shared" si="28"/>
        <v>0.1</v>
      </c>
      <c r="G246" s="29">
        <v>0</v>
      </c>
      <c r="H246" s="35">
        <f t="shared" si="29"/>
        <v>32.362948709992274</v>
      </c>
      <c r="I246" s="32">
        <f t="shared" si="30"/>
        <v>989.16303970932097</v>
      </c>
      <c r="J246" s="36">
        <f t="shared" si="31"/>
        <v>1540244.4175156348</v>
      </c>
      <c r="K246" s="36">
        <v>391514.30973860429</v>
      </c>
    </row>
    <row r="247" spans="1:11" x14ac:dyDescent="0.2">
      <c r="A247" s="2">
        <v>233</v>
      </c>
      <c r="B247" s="25">
        <f t="shared" si="25"/>
        <v>37.834111844349785</v>
      </c>
      <c r="C247" s="32">
        <f t="shared" si="26"/>
        <v>1547910.1294622703</v>
      </c>
      <c r="D247" s="32">
        <f t="shared" si="32"/>
        <v>1154.5740898251534</v>
      </c>
      <c r="E247" s="33">
        <f t="shared" si="27"/>
        <v>6.2422963745226739E-2</v>
      </c>
      <c r="F247" s="34">
        <f t="shared" si="28"/>
        <v>0.1</v>
      </c>
      <c r="G247" s="29">
        <v>0</v>
      </c>
      <c r="H247" s="35">
        <f t="shared" si="29"/>
        <v>32.09437806930498</v>
      </c>
      <c r="I247" s="32">
        <f t="shared" si="30"/>
        <v>980.95426511034077</v>
      </c>
      <c r="J247" s="36">
        <f t="shared" si="31"/>
        <v>1541225.3717807452</v>
      </c>
      <c r="K247" s="36">
        <v>392382.32908182632</v>
      </c>
    </row>
    <row r="248" spans="1:11" x14ac:dyDescent="0.2">
      <c r="A248" s="2">
        <v>234</v>
      </c>
      <c r="B248" s="25">
        <f t="shared" si="25"/>
        <v>37.638626741147171</v>
      </c>
      <c r="C248" s="32">
        <f t="shared" si="26"/>
        <v>1549058.7255734042</v>
      </c>
      <c r="D248" s="32">
        <f t="shared" si="32"/>
        <v>1148.5961111339275</v>
      </c>
      <c r="E248" s="33">
        <f t="shared" si="27"/>
        <v>6.2163544832930635E-2</v>
      </c>
      <c r="F248" s="34">
        <f t="shared" si="28"/>
        <v>0.1</v>
      </c>
      <c r="G248" s="29">
        <v>0</v>
      </c>
      <c r="H248" s="35">
        <f t="shared" si="29"/>
        <v>31.828036217770542</v>
      </c>
      <c r="I248" s="32">
        <f t="shared" si="30"/>
        <v>972.81361272953563</v>
      </c>
      <c r="J248" s="36">
        <f t="shared" si="31"/>
        <v>1542198.1853934748</v>
      </c>
      <c r="K248" s="36">
        <v>393246.01916051289</v>
      </c>
    </row>
    <row r="249" spans="1:11" x14ac:dyDescent="0.2">
      <c r="A249" s="2">
        <v>235</v>
      </c>
      <c r="B249" s="25">
        <f t="shared" si="25"/>
        <v>37.444954475195097</v>
      </c>
      <c r="C249" s="32">
        <f t="shared" si="26"/>
        <v>1550201.3992577367</v>
      </c>
      <c r="D249" s="32">
        <f t="shared" si="32"/>
        <v>1142.6736843325198</v>
      </c>
      <c r="E249" s="33">
        <f t="shared" si="27"/>
        <v>6.19062731992054E-2</v>
      </c>
      <c r="F249" s="34">
        <f t="shared" si="28"/>
        <v>0.1</v>
      </c>
      <c r="G249" s="29">
        <v>0</v>
      </c>
      <c r="H249" s="35">
        <f t="shared" si="29"/>
        <v>31.563904659320006</v>
      </c>
      <c r="I249" s="32">
        <f t="shared" si="30"/>
        <v>964.74051724058415</v>
      </c>
      <c r="J249" s="36">
        <f t="shared" si="31"/>
        <v>1543162.9259107152</v>
      </c>
      <c r="K249" s="36">
        <v>394105.40156696097</v>
      </c>
    </row>
    <row r="250" spans="1:11" x14ac:dyDescent="0.2">
      <c r="A250" s="2">
        <v>236</v>
      </c>
      <c r="B250" s="25">
        <f t="shared" si="25"/>
        <v>37.253070851652325</v>
      </c>
      <c r="C250" s="32">
        <f t="shared" si="26"/>
        <v>1551338.205324207</v>
      </c>
      <c r="D250" s="32">
        <f t="shared" si="32"/>
        <v>1136.8060664702207</v>
      </c>
      <c r="E250" s="33">
        <f t="shared" si="27"/>
        <v>6.1651122293489055E-2</v>
      </c>
      <c r="F250" s="34">
        <f t="shared" si="28"/>
        <v>0.1</v>
      </c>
      <c r="G250" s="29">
        <v>0</v>
      </c>
      <c r="H250" s="35">
        <f t="shared" si="29"/>
        <v>31.301965051377888</v>
      </c>
      <c r="I250" s="32">
        <f t="shared" si="30"/>
        <v>956.73441800858564</v>
      </c>
      <c r="J250" s="36">
        <f t="shared" si="31"/>
        <v>1544119.6603287237</v>
      </c>
      <c r="K250" s="36">
        <v>394960.49778577546</v>
      </c>
    </row>
    <row r="251" spans="1:11" x14ac:dyDescent="0.2">
      <c r="A251" s="2">
        <v>237</v>
      </c>
      <c r="B251" s="25">
        <f t="shared" si="25"/>
        <v>37.062952096326725</v>
      </c>
      <c r="C251" s="32">
        <f t="shared" si="26"/>
        <v>1552469.1978517505</v>
      </c>
      <c r="D251" s="32">
        <f t="shared" si="32"/>
        <v>1130.9925275435671</v>
      </c>
      <c r="E251" s="33">
        <f t="shared" si="27"/>
        <v>6.1398066001198404E-2</v>
      </c>
      <c r="F251" s="34">
        <f t="shared" si="28"/>
        <v>0.1</v>
      </c>
      <c r="G251" s="29">
        <v>0</v>
      </c>
      <c r="H251" s="35">
        <f t="shared" si="29"/>
        <v>31.042199203588371</v>
      </c>
      <c r="I251" s="32">
        <f t="shared" si="30"/>
        <v>948.79475905120944</v>
      </c>
      <c r="J251" s="36">
        <f t="shared" si="31"/>
        <v>1545068.4550877749</v>
      </c>
      <c r="K251" s="36">
        <v>395811.32919440634</v>
      </c>
    </row>
    <row r="252" spans="1:11" x14ac:dyDescent="0.2">
      <c r="A252" s="2">
        <v>238</v>
      </c>
      <c r="B252" s="25">
        <f t="shared" si="25"/>
        <v>36.874574846676801</v>
      </c>
      <c r="C252" s="32">
        <f t="shared" si="26"/>
        <v>1553594.4302019612</v>
      </c>
      <c r="D252" s="32">
        <f t="shared" si="32"/>
        <v>1125.2323502106592</v>
      </c>
      <c r="E252" s="33">
        <f t="shared" si="27"/>
        <v>6.1147078634688032E-2</v>
      </c>
      <c r="F252" s="34">
        <f t="shared" si="28"/>
        <v>0.1</v>
      </c>
      <c r="G252" s="29">
        <v>0</v>
      </c>
      <c r="H252" s="35">
        <f t="shared" si="29"/>
        <v>30.784589076552074</v>
      </c>
      <c r="I252" s="32">
        <f t="shared" si="30"/>
        <v>940.92098900007693</v>
      </c>
      <c r="J252" s="36">
        <f t="shared" si="31"/>
        <v>1546009.3760767749</v>
      </c>
      <c r="K252" s="36">
        <v>396657.91706368315</v>
      </c>
    </row>
    <row r="253" spans="1:11" x14ac:dyDescent="0.2">
      <c r="A253" s="2">
        <v>239</v>
      </c>
      <c r="B253" s="25">
        <f t="shared" si="25"/>
        <v>36.687916143040951</v>
      </c>
      <c r="C253" s="32">
        <f t="shared" si="26"/>
        <v>1554713.9550314902</v>
      </c>
      <c r="D253" s="32">
        <f t="shared" si="32"/>
        <v>1119.524829528993</v>
      </c>
      <c r="E253" s="33">
        <f t="shared" si="27"/>
        <v>6.0898134924722222E-2</v>
      </c>
      <c r="F253" s="34">
        <f t="shared" si="28"/>
        <v>0.1</v>
      </c>
      <c r="G253" s="29">
        <v>0</v>
      </c>
      <c r="H253" s="35">
        <f t="shared" si="29"/>
        <v>30.529116780573311</v>
      </c>
      <c r="I253" s="32">
        <f t="shared" si="30"/>
        <v>933.11256106243013</v>
      </c>
      <c r="J253" s="36">
        <f t="shared" si="31"/>
        <v>1546942.4886378373</v>
      </c>
      <c r="K253" s="36">
        <v>397500.28255834669</v>
      </c>
    </row>
    <row r="254" spans="1:11" x14ac:dyDescent="0.2">
      <c r="A254" s="2">
        <v>240</v>
      </c>
      <c r="B254" s="25">
        <f t="shared" si="25"/>
        <v>36.50295342008878</v>
      </c>
      <c r="C254" s="32">
        <f t="shared" si="26"/>
        <v>1555827.824304176</v>
      </c>
      <c r="D254" s="32">
        <f t="shared" si="32"/>
        <v>1113.8692726858426</v>
      </c>
      <c r="E254" s="33">
        <f t="shared" si="27"/>
        <v>6.06512100118453E-2</v>
      </c>
      <c r="F254" s="34">
        <f t="shared" si="28"/>
        <v>0.1</v>
      </c>
      <c r="G254" s="29">
        <v>0</v>
      </c>
      <c r="H254" s="35">
        <f t="shared" si="29"/>
        <v>30.275764574417753</v>
      </c>
      <c r="I254" s="32">
        <f t="shared" si="30"/>
        <v>925.36893298317557</v>
      </c>
      <c r="J254" s="36">
        <f t="shared" si="31"/>
        <v>1547867.8575708205</v>
      </c>
      <c r="K254" s="36">
        <v>398338.44673757826</v>
      </c>
    </row>
    <row r="255" spans="1:11" x14ac:dyDescent="0.2">
      <c r="A255" s="2">
        <v>241</v>
      </c>
      <c r="B255" s="25">
        <f t="shared" si="25"/>
        <v>36.31966449848732</v>
      </c>
      <c r="C255" s="32">
        <f t="shared" si="26"/>
        <v>1556936.0893029196</v>
      </c>
      <c r="D255" s="32">
        <f t="shared" si="32"/>
        <v>1108.2649987435434</v>
      </c>
      <c r="E255" s="33">
        <f t="shared" si="27"/>
        <v>6.0406279438165435E-2</v>
      </c>
      <c r="F255" s="34">
        <f t="shared" si="28"/>
        <v>0.1</v>
      </c>
      <c r="G255" s="29">
        <v>0</v>
      </c>
      <c r="H255" s="35">
        <f t="shared" si="29"/>
        <v>30.024514864080373</v>
      </c>
      <c r="I255" s="32">
        <f t="shared" si="30"/>
        <v>917.68956700727915</v>
      </c>
      <c r="J255" s="36">
        <f t="shared" si="31"/>
        <v>1548785.5471378278</v>
      </c>
      <c r="K255" s="36">
        <v>399172.43055552593</v>
      </c>
    </row>
    <row r="256" spans="1:11" x14ac:dyDescent="0.2">
      <c r="A256" s="2">
        <v>242</v>
      </c>
      <c r="B256" s="25">
        <f t="shared" si="25"/>
        <v>36.138027576775862</v>
      </c>
      <c r="C256" s="32">
        <f t="shared" si="26"/>
        <v>1558038.8006413116</v>
      </c>
      <c r="D256" s="32">
        <f t="shared" si="32"/>
        <v>1102.7113383919932</v>
      </c>
      <c r="E256" s="33">
        <f t="shared" si="27"/>
        <v>6.0163319139364853E-2</v>
      </c>
      <c r="F256" s="34">
        <f t="shared" si="28"/>
        <v>0.1</v>
      </c>
      <c r="G256" s="29">
        <v>0</v>
      </c>
      <c r="H256" s="35">
        <f t="shared" si="29"/>
        <v>29.775350201563651</v>
      </c>
      <c r="I256" s="32">
        <f t="shared" si="30"/>
        <v>910.0739298423299</v>
      </c>
      <c r="J256" s="36">
        <f t="shared" si="31"/>
        <v>1549695.6210676702</v>
      </c>
      <c r="K256" s="36">
        <v>400002.25486182864</v>
      </c>
    </row>
    <row r="257" spans="1:11" x14ac:dyDescent="0.2">
      <c r="A257" s="2">
        <v>243</v>
      </c>
      <c r="B257" s="25">
        <f t="shared" si="25"/>
        <v>35.958021223444277</v>
      </c>
      <c r="C257" s="32">
        <f t="shared" si="26"/>
        <v>1559136.0082750085</v>
      </c>
      <c r="D257" s="32">
        <f t="shared" si="32"/>
        <v>1097.2076336969621</v>
      </c>
      <c r="E257" s="33">
        <f t="shared" si="27"/>
        <v>5.9922305436586373E-2</v>
      </c>
      <c r="F257" s="34">
        <f t="shared" si="28"/>
        <v>0.1</v>
      </c>
      <c r="G257" s="29">
        <v>0</v>
      </c>
      <c r="H257" s="35">
        <f t="shared" si="29"/>
        <v>29.528253283665887</v>
      </c>
      <c r="I257" s="32">
        <f t="shared" si="30"/>
        <v>902.52149262158298</v>
      </c>
      <c r="J257" s="36">
        <f t="shared" si="31"/>
        <v>1550598.1425602918</v>
      </c>
      <c r="K257" s="36">
        <v>400827.94040213723</v>
      </c>
    </row>
    <row r="258" spans="1:11" x14ac:dyDescent="0.2">
      <c r="A258" s="2">
        <v>244</v>
      </c>
      <c r="B258" s="25">
        <f t="shared" si="25"/>
        <v>35.77962436920739</v>
      </c>
      <c r="C258" s="32">
        <f t="shared" si="26"/>
        <v>1560227.7615128786</v>
      </c>
      <c r="D258" s="32">
        <f t="shared" si="32"/>
        <v>1091.7532378700562</v>
      </c>
      <c r="E258" s="33">
        <f t="shared" si="27"/>
        <v>5.9683215029049587E-2</v>
      </c>
      <c r="F258" s="34">
        <f t="shared" si="28"/>
        <v>0.1</v>
      </c>
      <c r="G258" s="29">
        <v>0</v>
      </c>
      <c r="H258" s="35">
        <f t="shared" si="29"/>
        <v>29.283206950779594</v>
      </c>
      <c r="I258" s="32">
        <f t="shared" si="30"/>
        <v>895.0317308671855</v>
      </c>
      <c r="J258" s="36">
        <f t="shared" si="31"/>
        <v>1551493.174291159</v>
      </c>
      <c r="K258" s="36">
        <v>401649.50781863328</v>
      </c>
    </row>
    <row r="259" spans="1:11" x14ac:dyDescent="0.2">
      <c r="A259" s="2">
        <v>245</v>
      </c>
      <c r="B259" s="25">
        <f t="shared" si="25"/>
        <v>35.602816299471471</v>
      </c>
      <c r="C259" s="32">
        <f t="shared" si="26"/>
        <v>1561314.1090279093</v>
      </c>
      <c r="D259" s="32">
        <f t="shared" si="32"/>
        <v>1086.347515030764</v>
      </c>
      <c r="E259" s="33">
        <f t="shared" si="27"/>
        <v>5.9446024986255452E-2</v>
      </c>
      <c r="F259" s="34">
        <f t="shared" si="28"/>
        <v>0.1</v>
      </c>
      <c r="G259" s="29">
        <v>0</v>
      </c>
      <c r="H259" s="35">
        <f t="shared" si="29"/>
        <v>29.040194185699839</v>
      </c>
      <c r="I259" s="32">
        <f t="shared" si="30"/>
        <v>887.60412445380314</v>
      </c>
      <c r="J259" s="36">
        <f t="shared" si="31"/>
        <v>1552380.7784156129</v>
      </c>
      <c r="K259" s="36">
        <v>402466.9776505449</v>
      </c>
    </row>
    <row r="260" spans="1:11" x14ac:dyDescent="0.2">
      <c r="A260" s="2">
        <v>246</v>
      </c>
      <c r="B260" s="25">
        <f t="shared" si="25"/>
        <v>35.427576646986005</v>
      </c>
      <c r="C260" s="32">
        <f t="shared" si="26"/>
        <v>1562395.0988678937</v>
      </c>
      <c r="D260" s="32">
        <f t="shared" si="32"/>
        <v>1080.9898399843369</v>
      </c>
      <c r="E260" s="33">
        <f t="shared" si="27"/>
        <v>5.9210712740851962E-2</v>
      </c>
      <c r="F260" s="34">
        <f t="shared" si="28"/>
        <v>0.1</v>
      </c>
      <c r="G260" s="29">
        <v>0</v>
      </c>
      <c r="H260" s="35">
        <f t="shared" si="29"/>
        <v>28.7991981124425</v>
      </c>
      <c r="I260" s="32">
        <f t="shared" si="30"/>
        <v>880.23815757243017</v>
      </c>
      <c r="J260" s="36">
        <f t="shared" si="31"/>
        <v>1553261.0165731853</v>
      </c>
      <c r="K260" s="36">
        <v>403280.37033466052</v>
      </c>
    </row>
    <row r="261" spans="1:11" x14ac:dyDescent="0.2">
      <c r="A261" s="2">
        <v>247</v>
      </c>
      <c r="B261" s="25">
        <f t="shared" si="25"/>
        <v>35.253885384676323</v>
      </c>
      <c r="C261" s="32">
        <f t="shared" si="26"/>
        <v>1563470.7784658906</v>
      </c>
      <c r="D261" s="32">
        <f t="shared" si="32"/>
        <v>1075.6795979968738</v>
      </c>
      <c r="E261" s="33">
        <f t="shared" si="27"/>
        <v>5.8977256081355928E-2</v>
      </c>
      <c r="F261" s="34">
        <f t="shared" si="28"/>
        <v>0.1</v>
      </c>
      <c r="G261" s="29">
        <v>0</v>
      </c>
      <c r="H261" s="35">
        <f t="shared" si="29"/>
        <v>28.560201995072305</v>
      </c>
      <c r="I261" s="32">
        <f t="shared" si="30"/>
        <v>872.9333186946393</v>
      </c>
      <c r="J261" s="36">
        <f t="shared" si="31"/>
        <v>1554133.9498918799</v>
      </c>
      <c r="K261" s="36">
        <v>404089.70620583958</v>
      </c>
    </row>
    <row r="262" spans="1:11" x14ac:dyDescent="0.2">
      <c r="A262" s="2">
        <v>248</v>
      </c>
      <c r="B262" s="25">
        <f t="shared" si="25"/>
        <v>35.081722818651329</v>
      </c>
      <c r="C262" s="32">
        <f t="shared" si="26"/>
        <v>1564541.1946504733</v>
      </c>
      <c r="D262" s="32">
        <f t="shared" si="32"/>
        <v>1070.4161845827475</v>
      </c>
      <c r="E262" s="33">
        <f t="shared" si="27"/>
        <v>5.8745633145270579E-2</v>
      </c>
      <c r="F262" s="34">
        <f t="shared" si="28"/>
        <v>0.1</v>
      </c>
      <c r="G262" s="29">
        <v>0</v>
      </c>
      <c r="H262" s="35">
        <f t="shared" si="29"/>
        <v>28.32318923654061</v>
      </c>
      <c r="I262" s="32">
        <f t="shared" si="30"/>
        <v>865.68910053701359</v>
      </c>
      <c r="J262" s="36">
        <f t="shared" si="31"/>
        <v>1554999.6389924169</v>
      </c>
      <c r="K262" s="36">
        <v>404895.00549752102</v>
      </c>
    </row>
    <row r="263" spans="1:11" x14ac:dyDescent="0.2">
      <c r="A263" s="2">
        <v>249</v>
      </c>
      <c r="B263" s="25">
        <f t="shared" si="25"/>
        <v>34.911069581382051</v>
      </c>
      <c r="C263" s="32">
        <f t="shared" si="26"/>
        <v>1565606.3936557658</v>
      </c>
      <c r="D263" s="32">
        <f t="shared" si="32"/>
        <v>1065.1990052924957</v>
      </c>
      <c r="E263" s="33">
        <f t="shared" si="27"/>
        <v>5.8515822412130103E-2</v>
      </c>
      <c r="F263" s="34">
        <f t="shared" si="28"/>
        <v>0.1</v>
      </c>
      <c r="G263" s="29">
        <v>0</v>
      </c>
      <c r="H263" s="35">
        <f t="shared" si="29"/>
        <v>28.088143377532823</v>
      </c>
      <c r="I263" s="32">
        <f t="shared" si="30"/>
        <v>858.50500002594231</v>
      </c>
      <c r="J263" s="36">
        <f t="shared" si="31"/>
        <v>1555858.1439924429</v>
      </c>
      <c r="K263" s="36">
        <v>405696.28834222909</v>
      </c>
    </row>
    <row r="264" spans="1:11" x14ac:dyDescent="0.2">
      <c r="A264" s="2">
        <v>250</v>
      </c>
      <c r="B264" s="25">
        <f t="shared" si="25"/>
        <v>34.741906625045495</v>
      </c>
      <c r="C264" s="32">
        <f t="shared" si="26"/>
        <v>1566666.4211312758</v>
      </c>
      <c r="D264" s="32">
        <f t="shared" si="32"/>
        <v>1060.0274755100254</v>
      </c>
      <c r="E264" s="33">
        <f t="shared" si="27"/>
        <v>5.8287802696954549E-2</v>
      </c>
      <c r="F264" s="34">
        <f t="shared" si="28"/>
        <v>0.1</v>
      </c>
      <c r="G264" s="29">
        <v>0</v>
      </c>
      <c r="H264" s="35">
        <f t="shared" si="29"/>
        <v>27.855048095325383</v>
      </c>
      <c r="I264" s="32">
        <f t="shared" si="30"/>
        <v>851.38051826267508</v>
      </c>
      <c r="J264" s="36">
        <f t="shared" si="31"/>
        <v>1556709.5245107056</v>
      </c>
      <c r="K264" s="36">
        <v>406493.57477207662</v>
      </c>
    </row>
    <row r="265" spans="1:11" x14ac:dyDescent="0.2">
      <c r="A265" s="2">
        <v>251</v>
      </c>
      <c r="B265" s="25">
        <f t="shared" si="25"/>
        <v>34.574215215029582</v>
      </c>
      <c r="C265" s="32">
        <f t="shared" si="26"/>
        <v>1567721.3221515252</v>
      </c>
      <c r="D265" s="32">
        <f t="shared" si="32"/>
        <v>1054.9010202493519</v>
      </c>
      <c r="E265" s="33">
        <f t="shared" si="27"/>
        <v>5.8061553143701254E-2</v>
      </c>
      <c r="F265" s="34">
        <f t="shared" si="28"/>
        <v>0.1</v>
      </c>
      <c r="G265" s="29">
        <v>0</v>
      </c>
      <c r="H265" s="35">
        <f t="shared" si="29"/>
        <v>27.623887202652242</v>
      </c>
      <c r="I265" s="32">
        <f t="shared" si="30"/>
        <v>844.31516048864989</v>
      </c>
      <c r="J265" s="36">
        <f t="shared" si="31"/>
        <v>1557553.8396711943</v>
      </c>
      <c r="K265" s="36">
        <v>407286.88471926592</v>
      </c>
    </row>
    <row r="266" spans="1:11" x14ac:dyDescent="0.2">
      <c r="A266" s="2">
        <v>252</v>
      </c>
      <c r="B266" s="25">
        <f t="shared" si="25"/>
        <v>34.407976923594767</v>
      </c>
      <c r="C266" s="32">
        <f t="shared" si="26"/>
        <v>1568771.1412254879</v>
      </c>
      <c r="D266" s="32">
        <f t="shared" si="32"/>
        <v>1049.8190739627462</v>
      </c>
      <c r="E266" s="33">
        <f t="shared" si="27"/>
        <v>5.7837053218849313E-2</v>
      </c>
      <c r="F266" s="34">
        <f t="shared" si="28"/>
        <v>0.1</v>
      </c>
      <c r="G266" s="29">
        <v>0</v>
      </c>
      <c r="H266" s="35">
        <f t="shared" si="29"/>
        <v>27.39464464658073</v>
      </c>
      <c r="I266" s="32">
        <f t="shared" si="30"/>
        <v>837.3084360511964</v>
      </c>
      <c r="J266" s="36">
        <f t="shared" si="31"/>
        <v>1558391.1481072456</v>
      </c>
      <c r="K266" s="36">
        <v>408076.23801658693</v>
      </c>
    </row>
    <row r="267" spans="1:11" x14ac:dyDescent="0.2">
      <c r="A267" s="2">
        <v>253</v>
      </c>
      <c r="B267" s="25">
        <f t="shared" si="25"/>
        <v>34.243173623687532</v>
      </c>
      <c r="C267" s="32">
        <f t="shared" si="26"/>
        <v>1569815.9223058345</v>
      </c>
      <c r="D267" s="32">
        <f t="shared" si="32"/>
        <v>1044.7810803465545</v>
      </c>
      <c r="E267" s="33">
        <f t="shared" si="27"/>
        <v>5.761428270527226E-2</v>
      </c>
      <c r="F267" s="34">
        <f t="shared" si="28"/>
        <v>0.1</v>
      </c>
      <c r="G267" s="29">
        <v>0</v>
      </c>
      <c r="H267" s="35">
        <f t="shared" si="29"/>
        <v>27.167304507396775</v>
      </c>
      <c r="I267" s="32">
        <f t="shared" si="30"/>
        <v>830.35985836939528</v>
      </c>
      <c r="J267" s="36">
        <f t="shared" si="31"/>
        <v>1559221.507965615</v>
      </c>
      <c r="K267" s="36">
        <v>408861.65439791325</v>
      </c>
    </row>
    <row r="268" spans="1:11" x14ac:dyDescent="0.2">
      <c r="A268" s="2">
        <v>254</v>
      </c>
      <c r="B268" s="25">
        <f t="shared" si="25"/>
        <v>34.079787482901963</v>
      </c>
      <c r="C268" s="32">
        <f t="shared" si="26"/>
        <v>1570855.7087979927</v>
      </c>
      <c r="D268" s="32">
        <f t="shared" si="32"/>
        <v>1039.7864921581931</v>
      </c>
      <c r="E268" s="33">
        <f t="shared" si="27"/>
        <v>5.7393221696116603E-2</v>
      </c>
      <c r="F268" s="34">
        <f t="shared" si="28"/>
        <v>0.1</v>
      </c>
      <c r="G268" s="29">
        <v>0</v>
      </c>
      <c r="H268" s="35">
        <f t="shared" si="29"/>
        <v>26.941850997499344</v>
      </c>
      <c r="I268" s="32">
        <f t="shared" si="30"/>
        <v>823.46894490036618</v>
      </c>
      <c r="J268" s="36">
        <f t="shared" si="31"/>
        <v>1560044.9769105155</v>
      </c>
      <c r="K268" s="36">
        <v>409643.15349869529</v>
      </c>
    </row>
    <row r="269" spans="1:11" x14ac:dyDescent="0.2">
      <c r="A269" s="2">
        <v>255</v>
      </c>
      <c r="B269" s="25">
        <f t="shared" si="25"/>
        <v>33.917800957585122</v>
      </c>
      <c r="C269" s="32">
        <f t="shared" si="26"/>
        <v>1571890.5435690258</v>
      </c>
      <c r="D269" s="32">
        <f t="shared" si="32"/>
        <v>1034.8347710331436</v>
      </c>
      <c r="E269" s="33">
        <f t="shared" si="27"/>
        <v>5.7173850588876071E-2</v>
      </c>
      <c r="F269" s="34">
        <f t="shared" si="28"/>
        <v>0.1</v>
      </c>
      <c r="G269" s="29">
        <v>0</v>
      </c>
      <c r="H269" s="35">
        <f t="shared" si="29"/>
        <v>26.718268460304088</v>
      </c>
      <c r="I269" s="32">
        <f t="shared" si="30"/>
        <v>816.6352171056717</v>
      </c>
      <c r="J269" s="36">
        <f t="shared" si="31"/>
        <v>1560861.6121276212</v>
      </c>
      <c r="K269" s="36">
        <v>410420.7548564513</v>
      </c>
    </row>
    <row r="270" spans="1:11" x14ac:dyDescent="0.2">
      <c r="A270" s="2">
        <v>256</v>
      </c>
      <c r="B270" s="25">
        <f t="shared" si="25"/>
        <v>33.757196787082229</v>
      </c>
      <c r="C270" s="32">
        <f t="shared" si="26"/>
        <v>1572920.4689563331</v>
      </c>
      <c r="D270" s="32">
        <f t="shared" si="32"/>
        <v>1029.925387307303</v>
      </c>
      <c r="E270" s="33">
        <f t="shared" si="27"/>
        <v>5.6956150079625428E-2</v>
      </c>
      <c r="F270" s="34">
        <f t="shared" si="28"/>
        <v>0.1</v>
      </c>
      <c r="G270" s="29">
        <v>0</v>
      </c>
      <c r="H270" s="35">
        <f t="shared" si="29"/>
        <v>26.496541369156073</v>
      </c>
      <c r="I270" s="32">
        <f t="shared" si="30"/>
        <v>809.85820041812451</v>
      </c>
      <c r="J270" s="36">
        <f t="shared" si="31"/>
        <v>1561671.4703280393</v>
      </c>
      <c r="K270" s="36">
        <v>411194.47791125567</v>
      </c>
    </row>
    <row r="271" spans="1:11" x14ac:dyDescent="0.2">
      <c r="A271" s="2">
        <v>257</v>
      </c>
      <c r="B271" s="25">
        <f t="shared" si="25"/>
        <v>33.597957988117898</v>
      </c>
      <c r="C271" s="32">
        <f t="shared" si="26"/>
        <v>1573945.5267761797</v>
      </c>
      <c r="D271" s="32">
        <f t="shared" si="32"/>
        <v>1025.0578198465519</v>
      </c>
      <c r="E271" s="33">
        <f t="shared" si="27"/>
        <v>5.6740101157348219E-2</v>
      </c>
      <c r="F271" s="34">
        <f t="shared" si="28"/>
        <v>0.1</v>
      </c>
      <c r="G271" s="29">
        <v>0</v>
      </c>
      <c r="H271" s="35">
        <f t="shared" si="29"/>
        <v>26.276654326251531</v>
      </c>
      <c r="I271" s="32">
        <f t="shared" si="30"/>
        <v>803.13742420884</v>
      </c>
      <c r="J271" s="36">
        <f t="shared" si="31"/>
        <v>1562474.6077522482</v>
      </c>
      <c r="K271" s="36">
        <v>411964.34200622514</v>
      </c>
    </row>
    <row r="272" spans="1:11" x14ac:dyDescent="0.2">
      <c r="A272" s="2">
        <v>258</v>
      </c>
      <c r="B272" s="25">
        <f t="shared" ref="B272:B335" si="33">$C$4*(1+($C$6*($C$5/12)*A272))^(-1/$C$6)</f>
        <v>33.440067849309912</v>
      </c>
      <c r="C272" s="32">
        <f t="shared" ref="C272:C335" si="34">(($C$4^$C$6)/((1-$C$6)*($C$5/12)))*(($C$4^(1-$C$6))-(B272^(1-$C$6)))*30.4375</f>
        <v>1574965.7583320509</v>
      </c>
      <c r="D272" s="32">
        <f t="shared" si="32"/>
        <v>1020.2315558711998</v>
      </c>
      <c r="E272" s="33">
        <f t="shared" ref="E272:E335" si="35">-LN(B272/B271)*12</f>
        <v>5.6525685098322405E-2</v>
      </c>
      <c r="F272" s="34">
        <f t="shared" ref="F272:F335" si="36">IF(E272&gt;0.1,E272,0.1)</f>
        <v>0.1</v>
      </c>
      <c r="G272" s="29">
        <v>0</v>
      </c>
      <c r="H272" s="35">
        <f t="shared" ref="H272:H335" si="37">H271*EXP(-F272/12)</f>
        <v>26.058592061568557</v>
      </c>
      <c r="I272" s="32">
        <f t="shared" ref="I272:I335" si="38">IF(G272=0,((H271-H272)/(F272/12)*30.4375),D272)</f>
        <v>796.47242175456245</v>
      </c>
      <c r="J272" s="36">
        <f t="shared" ref="J272:J335" si="39">I272+J271</f>
        <v>1563271.0801740028</v>
      </c>
      <c r="K272" s="36">
        <v>412730.36638800212</v>
      </c>
    </row>
    <row r="273" spans="1:11" x14ac:dyDescent="0.2">
      <c r="A273" s="2">
        <v>259</v>
      </c>
      <c r="B273" s="25">
        <f t="shared" si="33"/>
        <v>33.283509925811181</v>
      </c>
      <c r="C273" s="32">
        <f t="shared" si="34"/>
        <v>1575981.2044228525</v>
      </c>
      <c r="D273" s="32">
        <f t="shared" ref="D273:D336" si="40">C273-C272</f>
        <v>1015.446090801619</v>
      </c>
      <c r="E273" s="33">
        <f t="shared" si="35"/>
        <v>5.6312883460907528E-2</v>
      </c>
      <c r="F273" s="34">
        <f t="shared" si="36"/>
        <v>0.1</v>
      </c>
      <c r="G273" s="29">
        <v>0</v>
      </c>
      <c r="H273" s="35">
        <f t="shared" si="37"/>
        <v>25.842339431806689</v>
      </c>
      <c r="I273" s="32">
        <f t="shared" si="38"/>
        <v>789.86273020522401</v>
      </c>
      <c r="J273" s="36">
        <f t="shared" si="39"/>
        <v>1564060.9429042081</v>
      </c>
      <c r="K273" s="36">
        <v>413492.5702072361</v>
      </c>
    </row>
    <row r="274" spans="1:11" x14ac:dyDescent="0.2">
      <c r="A274" s="2">
        <v>260</v>
      </c>
      <c r="B274" s="25">
        <f t="shared" si="33"/>
        <v>33.128268034077664</v>
      </c>
      <c r="C274" s="32">
        <f t="shared" si="34"/>
        <v>1576991.905350937</v>
      </c>
      <c r="D274" s="32">
        <f t="shared" si="40"/>
        <v>1010.7009280845523</v>
      </c>
      <c r="E274" s="33">
        <f t="shared" si="35"/>
        <v>5.6101678079984049E-2</v>
      </c>
      <c r="F274" s="34">
        <f t="shared" si="36"/>
        <v>0.1</v>
      </c>
      <c r="G274" s="29">
        <v>0</v>
      </c>
      <c r="H274" s="35">
        <f t="shared" si="37"/>
        <v>25.627881419335289</v>
      </c>
      <c r="I274" s="32">
        <f t="shared" si="38"/>
        <v>783.30789055178991</v>
      </c>
      <c r="J274" s="36">
        <f t="shared" si="39"/>
        <v>1564844.25079476</v>
      </c>
      <c r="K274" s="36">
        <v>414250.97251906223</v>
      </c>
    </row>
    <row r="275" spans="1:11" x14ac:dyDescent="0.2">
      <c r="A275" s="2">
        <v>261</v>
      </c>
      <c r="B275" s="25">
        <f t="shared" si="33"/>
        <v>32.974326246757343</v>
      </c>
      <c r="C275" s="32">
        <f t="shared" si="34"/>
        <v>1577997.9009299846</v>
      </c>
      <c r="D275" s="32">
        <f t="shared" si="40"/>
        <v>1005.9955790475942</v>
      </c>
      <c r="E275" s="33">
        <f t="shared" si="35"/>
        <v>5.5892051062078056E-2</v>
      </c>
      <c r="F275" s="34">
        <f t="shared" si="36"/>
        <v>0.1</v>
      </c>
      <c r="G275" s="29">
        <v>0</v>
      </c>
      <c r="H275" s="35">
        <f t="shared" si="37"/>
        <v>25.415203131150637</v>
      </c>
      <c r="I275" s="32">
        <f t="shared" si="38"/>
        <v>776.80744759444008</v>
      </c>
      <c r="J275" s="36">
        <f t="shared" si="39"/>
        <v>1565621.0582423543</v>
      </c>
      <c r="K275" s="36">
        <v>415005.59228357777</v>
      </c>
    </row>
    <row r="276" spans="1:11" x14ac:dyDescent="0.2">
      <c r="A276" s="2">
        <v>262</v>
      </c>
      <c r="B276" s="25">
        <f t="shared" si="33"/>
        <v>32.821668887698472</v>
      </c>
      <c r="C276" s="32">
        <f t="shared" si="34"/>
        <v>1578999.2304927204</v>
      </c>
      <c r="D276" s="32">
        <f t="shared" si="40"/>
        <v>1001.3295627357438</v>
      </c>
      <c r="E276" s="33">
        <f t="shared" si="35"/>
        <v>5.5683984780048296E-2</v>
      </c>
      <c r="F276" s="34">
        <f t="shared" si="36"/>
        <v>0.1</v>
      </c>
      <c r="G276" s="29">
        <v>0</v>
      </c>
      <c r="H276" s="35">
        <f t="shared" si="37"/>
        <v>25.204289797841696</v>
      </c>
      <c r="I276" s="32">
        <f t="shared" si="38"/>
        <v>770.36094991090704</v>
      </c>
      <c r="J276" s="36">
        <f t="shared" si="39"/>
        <v>1566391.4191922653</v>
      </c>
      <c r="K276" s="36">
        <v>415756.44836631621</v>
      </c>
    </row>
    <row r="277" spans="1:11" x14ac:dyDescent="0.2">
      <c r="A277" s="2">
        <v>263</v>
      </c>
      <c r="B277" s="25">
        <f t="shared" si="33"/>
        <v>32.670280527072727</v>
      </c>
      <c r="C277" s="32">
        <f t="shared" si="34"/>
        <v>1579995.9328984884</v>
      </c>
      <c r="D277" s="32">
        <f t="shared" si="40"/>
        <v>996.70240576798096</v>
      </c>
      <c r="E277" s="33">
        <f t="shared" si="35"/>
        <v>5.5477461868317909E-2</v>
      </c>
      <c r="F277" s="34">
        <f t="shared" si="36"/>
        <v>0.1</v>
      </c>
      <c r="G277" s="29">
        <v>0</v>
      </c>
      <c r="H277" s="35">
        <f t="shared" si="37"/>
        <v>24.995126772564443</v>
      </c>
      <c r="I277" s="32">
        <f t="shared" si="38"/>
        <v>763.96794982516474</v>
      </c>
      <c r="J277" s="36">
        <f t="shared" si="39"/>
        <v>1567155.3871420904</v>
      </c>
      <c r="K277" s="36">
        <v>416503.55953871866</v>
      </c>
    </row>
    <row r="278" spans="1:11" x14ac:dyDescent="0.2">
      <c r="A278" s="2">
        <v>264</v>
      </c>
      <c r="B278" s="25">
        <f t="shared" si="33"/>
        <v>32.520145976610905</v>
      </c>
      <c r="C278" s="32">
        <f t="shared" si="34"/>
        <v>1580988.046540675</v>
      </c>
      <c r="D278" s="32">
        <f t="shared" si="40"/>
        <v>992.11364218662493</v>
      </c>
      <c r="E278" s="33">
        <f t="shared" si="35"/>
        <v>5.5272465217954925E-2</v>
      </c>
      <c r="F278" s="34">
        <f t="shared" si="36"/>
        <v>0.1</v>
      </c>
      <c r="G278" s="29">
        <v>0</v>
      </c>
      <c r="H278" s="35">
        <f t="shared" si="37"/>
        <v>24.787699530024735</v>
      </c>
      <c r="I278" s="32">
        <f t="shared" si="38"/>
        <v>757.62800337628471</v>
      </c>
      <c r="J278" s="36">
        <f t="shared" si="39"/>
        <v>1567913.0151454667</v>
      </c>
      <c r="K278" s="36">
        <v>417246.94447860343</v>
      </c>
    </row>
    <row r="279" spans="1:11" x14ac:dyDescent="0.2">
      <c r="A279" s="2">
        <v>265</v>
      </c>
      <c r="B279" s="25">
        <f t="shared" si="33"/>
        <v>32.371250284947784</v>
      </c>
      <c r="C279" s="32">
        <f t="shared" si="34"/>
        <v>1581975.6093539908</v>
      </c>
      <c r="D279" s="32">
        <f t="shared" si="40"/>
        <v>987.56281331577338</v>
      </c>
      <c r="E279" s="33">
        <f t="shared" si="35"/>
        <v>5.5068977972008229E-2</v>
      </c>
      <c r="F279" s="34">
        <f t="shared" si="36"/>
        <v>0.1</v>
      </c>
      <c r="G279" s="29">
        <v>0</v>
      </c>
      <c r="H279" s="35">
        <f t="shared" si="37"/>
        <v>24.581993665469589</v>
      </c>
      <c r="I279" s="32">
        <f t="shared" si="38"/>
        <v>751.34067028766981</v>
      </c>
      <c r="J279" s="36">
        <f t="shared" si="39"/>
        <v>1568664.3558157543</v>
      </c>
      <c r="K279" s="36">
        <v>417986.62177063263</v>
      </c>
    </row>
    <row r="280" spans="1:11" x14ac:dyDescent="0.2">
      <c r="A280" s="2">
        <v>266</v>
      </c>
      <c r="B280" s="25">
        <f t="shared" si="33"/>
        <v>32.223578733073595</v>
      </c>
      <c r="C280" s="32">
        <f t="shared" si="34"/>
        <v>1582958.6588216121</v>
      </c>
      <c r="D280" s="32">
        <f t="shared" si="40"/>
        <v>983.04946762137115</v>
      </c>
      <c r="E280" s="33">
        <f t="shared" si="35"/>
        <v>5.4866983520807266E-2</v>
      </c>
      <c r="F280" s="34">
        <f t="shared" si="36"/>
        <v>0.1</v>
      </c>
      <c r="G280" s="29">
        <v>0</v>
      </c>
      <c r="H280" s="35">
        <f t="shared" si="37"/>
        <v>24.377994893686854</v>
      </c>
      <c r="I280" s="32">
        <f t="shared" si="38"/>
        <v>745.10551393644266</v>
      </c>
      <c r="J280" s="36">
        <f t="shared" si="39"/>
        <v>1569409.4613296906</v>
      </c>
      <c r="K280" s="36">
        <v>418722.60990677716</v>
      </c>
    </row>
    <row r="281" spans="1:11" x14ac:dyDescent="0.2">
      <c r="A281" s="2">
        <v>267</v>
      </c>
      <c r="B281" s="25">
        <f t="shared" si="33"/>
        <v>32.077116829888737</v>
      </c>
      <c r="C281" s="32">
        <f t="shared" si="34"/>
        <v>1583937.231982185</v>
      </c>
      <c r="D281" s="32">
        <f t="shared" si="40"/>
        <v>978.57316057290882</v>
      </c>
      <c r="E281" s="33">
        <f t="shared" si="35"/>
        <v>5.4666465497576117E-2</v>
      </c>
      <c r="F281" s="34">
        <f t="shared" si="36"/>
        <v>0.1</v>
      </c>
      <c r="G281" s="29">
        <v>0</v>
      </c>
      <c r="H281" s="35">
        <f t="shared" si="37"/>
        <v>24.175689048013169</v>
      </c>
      <c r="I281" s="32">
        <f t="shared" si="38"/>
        <v>738.9221013231338</v>
      </c>
      <c r="J281" s="36">
        <f t="shared" si="39"/>
        <v>1570148.3834310137</v>
      </c>
      <c r="K281" s="36">
        <v>419454.92728677869</v>
      </c>
    </row>
    <row r="282" spans="1:11" x14ac:dyDescent="0.2">
      <c r="A282" s="2">
        <v>268</v>
      </c>
      <c r="B282" s="25">
        <f t="shared" si="33"/>
        <v>31.931850307859992</v>
      </c>
      <c r="C282" s="32">
        <f t="shared" si="34"/>
        <v>1584911.3654366955</v>
      </c>
      <c r="D282" s="32">
        <f t="shared" si="40"/>
        <v>974.13345451047644</v>
      </c>
      <c r="E282" s="33">
        <f t="shared" si="35"/>
        <v>5.4467407773789084E-2</v>
      </c>
      <c r="F282" s="34">
        <f t="shared" si="36"/>
        <v>0.1</v>
      </c>
      <c r="G282" s="29">
        <v>0</v>
      </c>
      <c r="H282" s="35">
        <f t="shared" si="37"/>
        <v>23.975062079350177</v>
      </c>
      <c r="I282" s="32">
        <f t="shared" si="38"/>
        <v>732.79000304157591</v>
      </c>
      <c r="J282" s="36">
        <f t="shared" si="39"/>
        <v>1570881.1734340552</v>
      </c>
      <c r="K282" s="36">
        <v>420183.59221860993</v>
      </c>
    </row>
    <row r="283" spans="1:11" x14ac:dyDescent="0.2">
      <c r="A283" s="2">
        <v>269</v>
      </c>
      <c r="B283" s="25">
        <f t="shared" si="33"/>
        <v>31.787765118774178</v>
      </c>
      <c r="C283" s="32">
        <f t="shared" si="34"/>
        <v>1585881.0953552104</v>
      </c>
      <c r="D283" s="32">
        <f t="shared" si="40"/>
        <v>969.72991851484403</v>
      </c>
      <c r="E283" s="33">
        <f t="shared" si="35"/>
        <v>5.4269794455130874E-2</v>
      </c>
      <c r="F283" s="34">
        <f t="shared" si="36"/>
        <v>0.1</v>
      </c>
      <c r="G283" s="29">
        <v>0</v>
      </c>
      <c r="H283" s="35">
        <f t="shared" si="37"/>
        <v>23.77610005518887</v>
      </c>
      <c r="I283" s="32">
        <f t="shared" si="38"/>
        <v>726.70879324917553</v>
      </c>
      <c r="J283" s="36">
        <f t="shared" si="39"/>
        <v>1571607.8822273044</v>
      </c>
      <c r="K283" s="36">
        <v>420908.62291893212</v>
      </c>
    </row>
    <row r="284" spans="1:11" x14ac:dyDescent="0.2">
      <c r="A284" s="2">
        <v>270</v>
      </c>
      <c r="B284" s="25">
        <f t="shared" si="33"/>
        <v>31.644847429588189</v>
      </c>
      <c r="C284" s="32">
        <f t="shared" si="34"/>
        <v>1586846.4574834886</v>
      </c>
      <c r="D284" s="32">
        <f t="shared" si="40"/>
        <v>965.36212827824056</v>
      </c>
      <c r="E284" s="33">
        <f t="shared" si="35"/>
        <v>5.4073609877001591E-2</v>
      </c>
      <c r="F284" s="34">
        <f t="shared" si="36"/>
        <v>0.1</v>
      </c>
      <c r="G284" s="29">
        <v>0</v>
      </c>
      <c r="H284" s="35">
        <f t="shared" si="37"/>
        <v>23.578789158642053</v>
      </c>
      <c r="I284" s="32">
        <f t="shared" si="38"/>
        <v>720.6780496372495</v>
      </c>
      <c r="J284" s="36">
        <f t="shared" si="39"/>
        <v>1572328.5602769416</v>
      </c>
      <c r="K284" s="36">
        <v>421630.03751355049</v>
      </c>
    </row>
    <row r="285" spans="1:11" x14ac:dyDescent="0.2">
      <c r="A285" s="2">
        <v>271</v>
      </c>
      <c r="B285" s="25">
        <f t="shared" si="33"/>
        <v>31.503083618371601</v>
      </c>
      <c r="C285" s="32">
        <f t="shared" si="34"/>
        <v>1587807.4871494703</v>
      </c>
      <c r="D285" s="32">
        <f t="shared" si="40"/>
        <v>961.02966598165222</v>
      </c>
      <c r="E285" s="33">
        <f t="shared" si="35"/>
        <v>5.3878838600602177E-2</v>
      </c>
      <c r="F285" s="34">
        <f t="shared" si="36"/>
        <v>0.1</v>
      </c>
      <c r="G285" s="29">
        <v>0</v>
      </c>
      <c r="H285" s="35">
        <f t="shared" si="37"/>
        <v>23.383115687484839</v>
      </c>
      <c r="I285" s="32">
        <f t="shared" si="38"/>
        <v>714.69735340172372</v>
      </c>
      <c r="J285" s="36">
        <f t="shared" si="39"/>
        <v>1573043.2576303433</v>
      </c>
      <c r="K285" s="36">
        <v>422347.85403786751</v>
      </c>
    </row>
    <row r="286" spans="1:11" x14ac:dyDescent="0.2">
      <c r="A286" s="2">
        <v>272</v>
      </c>
      <c r="B286" s="25">
        <f t="shared" si="33"/>
        <v>31.362460270340627</v>
      </c>
      <c r="C286" s="32">
        <f t="shared" si="34"/>
        <v>1588764.2192696375</v>
      </c>
      <c r="D286" s="32">
        <f t="shared" si="40"/>
        <v>956.73212016723119</v>
      </c>
      <c r="E286" s="33">
        <f t="shared" si="35"/>
        <v>5.3685465408658248E-2</v>
      </c>
      <c r="F286" s="34">
        <f t="shared" si="36"/>
        <v>0.1</v>
      </c>
      <c r="G286" s="29">
        <v>0</v>
      </c>
      <c r="H286" s="35">
        <f t="shared" si="37"/>
        <v>23.189066053203092</v>
      </c>
      <c r="I286" s="32">
        <f t="shared" si="38"/>
        <v>708.7662892140803</v>
      </c>
      <c r="J286" s="36">
        <f t="shared" si="39"/>
        <v>1573752.0239195575</v>
      </c>
      <c r="K286" s="36">
        <v>423062.09043733362</v>
      </c>
    </row>
    <row r="287" spans="1:11" x14ac:dyDescent="0.2">
      <c r="A287" s="2">
        <v>273</v>
      </c>
      <c r="B287" s="25">
        <f t="shared" si="33"/>
        <v>31.222964173979896</v>
      </c>
      <c r="C287" s="32">
        <f t="shared" si="34"/>
        <v>1589716.688355267</v>
      </c>
      <c r="D287" s="32">
        <f t="shared" si="40"/>
        <v>952.46908562956378</v>
      </c>
      <c r="E287" s="33">
        <f t="shared" si="35"/>
        <v>5.3493475301678785E-2</v>
      </c>
      <c r="F287" s="34">
        <f t="shared" si="36"/>
        <v>0.1</v>
      </c>
      <c r="G287" s="29">
        <v>0</v>
      </c>
      <c r="H287" s="35">
        <f t="shared" si="37"/>
        <v>22.996626780049784</v>
      </c>
      <c r="I287" s="32">
        <f t="shared" si="38"/>
        <v>702.88444519245832</v>
      </c>
      <c r="J287" s="36">
        <f t="shared" si="39"/>
        <v>1574454.90836475</v>
      </c>
      <c r="K287" s="36">
        <v>423772.76456789608</v>
      </c>
    </row>
    <row r="288" spans="1:11" x14ac:dyDescent="0.2">
      <c r="A288" s="2">
        <v>274</v>
      </c>
      <c r="B288" s="25">
        <f t="shared" si="33"/>
        <v>31.084582317250774</v>
      </c>
      <c r="C288" s="32">
        <f t="shared" si="34"/>
        <v>1590664.9285185521</v>
      </c>
      <c r="D288" s="32">
        <f t="shared" si="40"/>
        <v>948.2401632850524</v>
      </c>
      <c r="E288" s="33">
        <f t="shared" si="35"/>
        <v>5.3302853493921415E-2</v>
      </c>
      <c r="F288" s="34">
        <f t="shared" si="36"/>
        <v>0.1</v>
      </c>
      <c r="G288" s="29">
        <v>0</v>
      </c>
      <c r="H288" s="35">
        <f t="shared" si="37"/>
        <v>22.805784504109162</v>
      </c>
      <c r="I288" s="32">
        <f t="shared" si="38"/>
        <v>697.05141287311972</v>
      </c>
      <c r="J288" s="36">
        <f t="shared" si="39"/>
        <v>1575151.9597776232</v>
      </c>
      <c r="K288" s="36">
        <v>424479.89419644512</v>
      </c>
    </row>
    <row r="289" spans="1:11" x14ac:dyDescent="0.2">
      <c r="A289" s="2">
        <v>275</v>
      </c>
      <c r="B289" s="25">
        <f t="shared" si="33"/>
        <v>30.947301883883448</v>
      </c>
      <c r="C289" s="32">
        <f t="shared" si="34"/>
        <v>1591608.9734786227</v>
      </c>
      <c r="D289" s="32">
        <f t="shared" si="40"/>
        <v>944.04496007063426</v>
      </c>
      <c r="E289" s="33">
        <f t="shared" si="35"/>
        <v>5.3113585409654406E-2</v>
      </c>
      <c r="F289" s="34">
        <f t="shared" si="36"/>
        <v>0.1</v>
      </c>
      <c r="G289" s="29">
        <v>0</v>
      </c>
      <c r="H289" s="35">
        <f t="shared" si="37"/>
        <v>22.616525972368702</v>
      </c>
      <c r="I289" s="32">
        <f t="shared" si="38"/>
        <v>691.26678718203107</v>
      </c>
      <c r="J289" s="36">
        <f t="shared" si="39"/>
        <v>1575843.2265648053</v>
      </c>
      <c r="K289" s="36">
        <v>425183.49700125831</v>
      </c>
    </row>
    <row r="290" spans="1:11" x14ac:dyDescent="0.2">
      <c r="A290" s="2">
        <v>276</v>
      </c>
      <c r="B290" s="25">
        <f t="shared" si="33"/>
        <v>30.811110249750762</v>
      </c>
      <c r="C290" s="32">
        <f t="shared" si="34"/>
        <v>1592548.8565674454</v>
      </c>
      <c r="D290" s="32">
        <f t="shared" si="40"/>
        <v>939.8830888227094</v>
      </c>
      <c r="E290" s="33">
        <f t="shared" si="35"/>
        <v>5.2925656679443572E-2</v>
      </c>
      <c r="F290" s="34">
        <f t="shared" si="36"/>
        <v>0.1</v>
      </c>
      <c r="G290" s="29">
        <v>0</v>
      </c>
      <c r="H290" s="35">
        <f t="shared" si="37"/>
        <v>22.428838041798752</v>
      </c>
      <c r="I290" s="32">
        <f t="shared" si="38"/>
        <v>685.53016640674377</v>
      </c>
      <c r="J290" s="36">
        <f t="shared" si="39"/>
        <v>1576528.7567312119</v>
      </c>
      <c r="K290" s="36">
        <v>425883.59057244239</v>
      </c>
    </row>
    <row r="291" spans="1:11" x14ac:dyDescent="0.2">
      <c r="A291" s="2">
        <v>277</v>
      </c>
      <c r="B291" s="25">
        <f t="shared" si="33"/>
        <v>30.675994979321771</v>
      </c>
      <c r="C291" s="32">
        <f t="shared" si="34"/>
        <v>1593484.6107356201</v>
      </c>
      <c r="D291" s="32">
        <f t="shared" si="40"/>
        <v>935.75416817469522</v>
      </c>
      <c r="E291" s="33">
        <f t="shared" si="35"/>
        <v>5.2739053136514988E-2</v>
      </c>
      <c r="F291" s="34">
        <f t="shared" si="36"/>
        <v>0.1</v>
      </c>
      <c r="G291" s="29">
        <v>0</v>
      </c>
      <c r="H291" s="35">
        <f t="shared" si="37"/>
        <v>22.242707678439817</v>
      </c>
      <c r="I291" s="32">
        <f t="shared" si="38"/>
        <v>679.84115216850796</v>
      </c>
      <c r="J291" s="36">
        <f t="shared" si="39"/>
        <v>1577208.5978833805</v>
      </c>
      <c r="K291" s="36">
        <v>426580.19241237314</v>
      </c>
    </row>
    <row r="292" spans="1:11" x14ac:dyDescent="0.2">
      <c r="A292" s="2">
        <v>278</v>
      </c>
      <c r="B292" s="25">
        <f t="shared" si="33"/>
        <v>30.541943822192959</v>
      </c>
      <c r="C292" s="32">
        <f t="shared" si="34"/>
        <v>1594416.2685580666</v>
      </c>
      <c r="D292" s="32">
        <f t="shared" si="40"/>
        <v>931.65782244643196</v>
      </c>
      <c r="E292" s="33">
        <f t="shared" si="35"/>
        <v>5.2553760813182873E-2</v>
      </c>
      <c r="F292" s="34">
        <f t="shared" si="36"/>
        <v>0.1</v>
      </c>
      <c r="G292" s="29">
        <v>0</v>
      </c>
      <c r="H292" s="35">
        <f t="shared" si="37"/>
        <v>22.05812195649742</v>
      </c>
      <c r="I292" s="32">
        <f t="shared" si="38"/>
        <v>674.19934939460734</v>
      </c>
      <c r="J292" s="36">
        <f t="shared" si="39"/>
        <v>1577882.797232775</v>
      </c>
      <c r="K292" s="36">
        <v>427273.31993613282</v>
      </c>
    </row>
    <row r="293" spans="1:11" x14ac:dyDescent="0.2">
      <c r="A293" s="2">
        <v>279</v>
      </c>
      <c r="B293" s="25">
        <f t="shared" si="33"/>
        <v>30.408944709695202</v>
      </c>
      <c r="C293" s="32">
        <f t="shared" si="34"/>
        <v>1595343.8622396055</v>
      </c>
      <c r="D293" s="32">
        <f t="shared" si="40"/>
        <v>927.5936815389432</v>
      </c>
      <c r="E293" s="33">
        <f t="shared" si="35"/>
        <v>5.2369765937347726E-2</v>
      </c>
      <c r="F293" s="34">
        <f t="shared" si="36"/>
        <v>0.1</v>
      </c>
      <c r="G293" s="29">
        <v>0</v>
      </c>
      <c r="H293" s="35">
        <f t="shared" si="37"/>
        <v>21.875068057444462</v>
      </c>
      <c r="I293" s="32">
        <f t="shared" si="38"/>
        <v>668.60436629092749</v>
      </c>
      <c r="J293" s="36">
        <f t="shared" si="39"/>
        <v>1578551.4015990659</v>
      </c>
      <c r="K293" s="36">
        <v>427962.99047194561</v>
      </c>
    </row>
    <row r="294" spans="1:11" x14ac:dyDescent="0.2">
      <c r="A294" s="2">
        <v>280</v>
      </c>
      <c r="B294" s="25">
        <f t="shared" si="33"/>
        <v>30.276985751574351</v>
      </c>
      <c r="C294" s="32">
        <f t="shared" si="34"/>
        <v>1596267.4236204429</v>
      </c>
      <c r="D294" s="32">
        <f t="shared" si="40"/>
        <v>923.5613808373455</v>
      </c>
      <c r="E294" s="33">
        <f t="shared" si="35"/>
        <v>5.2187054929153341E-2</v>
      </c>
      <c r="F294" s="34">
        <f t="shared" si="36"/>
        <v>0.1</v>
      </c>
      <c r="G294" s="29">
        <v>0</v>
      </c>
      <c r="H294" s="35">
        <f t="shared" si="37"/>
        <v>21.693533269131059</v>
      </c>
      <c r="I294" s="32">
        <f t="shared" si="38"/>
        <v>663.05581431470478</v>
      </c>
      <c r="J294" s="36">
        <f t="shared" si="39"/>
        <v>1579214.4574133805</v>
      </c>
      <c r="K294" s="36">
        <v>428649.22126161086</v>
      </c>
    </row>
    <row r="295" spans="1:11" x14ac:dyDescent="0.2">
      <c r="A295" s="2">
        <v>281</v>
      </c>
      <c r="B295" s="25">
        <f t="shared" si="33"/>
        <v>30.146055232743958</v>
      </c>
      <c r="C295" s="32">
        <f t="shared" si="34"/>
        <v>1597186.9841815478</v>
      </c>
      <c r="D295" s="32">
        <f t="shared" si="40"/>
        <v>919.56056110491045</v>
      </c>
      <c r="E295" s="33">
        <f t="shared" si="35"/>
        <v>5.2005614397554821E-2</v>
      </c>
      <c r="F295" s="34">
        <f t="shared" si="36"/>
        <v>0.1</v>
      </c>
      <c r="G295" s="29">
        <v>0</v>
      </c>
      <c r="H295" s="35">
        <f t="shared" si="37"/>
        <v>21.513504984901733</v>
      </c>
      <c r="I295" s="32">
        <f t="shared" si="38"/>
        <v>657.55330814761453</v>
      </c>
      <c r="J295" s="36">
        <f t="shared" si="39"/>
        <v>1579872.0107215282</v>
      </c>
      <c r="K295" s="36">
        <v>429332.02946093405</v>
      </c>
    </row>
    <row r="296" spans="1:11" x14ac:dyDescent="0.2">
      <c r="A296" s="2">
        <v>282</v>
      </c>
      <c r="B296" s="25">
        <f t="shared" si="33"/>
        <v>30.016141610107979</v>
      </c>
      <c r="C296" s="32">
        <f t="shared" si="34"/>
        <v>1598102.5750499379</v>
      </c>
      <c r="D296" s="32">
        <f t="shared" si="40"/>
        <v>915.59086839016527</v>
      </c>
      <c r="E296" s="33">
        <f t="shared" si="35"/>
        <v>5.1825431137116157E-2</v>
      </c>
      <c r="F296" s="34">
        <f t="shared" si="36"/>
        <v>0.1</v>
      </c>
      <c r="G296" s="29">
        <v>0</v>
      </c>
      <c r="H296" s="35">
        <f t="shared" si="37"/>
        <v>21.33497070271995</v>
      </c>
      <c r="I296" s="32">
        <f t="shared" si="38"/>
        <v>652.09646566896163</v>
      </c>
      <c r="J296" s="36">
        <f t="shared" si="39"/>
        <v>1580524.1071871971</v>
      </c>
      <c r="K296" s="36">
        <v>430011.4321401557</v>
      </c>
    </row>
    <row r="297" spans="1:11" x14ac:dyDescent="0.2">
      <c r="A297" s="2">
        <v>283</v>
      </c>
      <c r="B297" s="25">
        <f t="shared" si="33"/>
        <v>29.887233509451924</v>
      </c>
      <c r="C297" s="32">
        <f t="shared" si="34"/>
        <v>1599014.2270038654</v>
      </c>
      <c r="D297" s="32">
        <f t="shared" si="40"/>
        <v>911.6519539274741</v>
      </c>
      <c r="E297" s="33">
        <f t="shared" si="35"/>
        <v>5.1646492124771202E-2</v>
      </c>
      <c r="F297" s="34">
        <f t="shared" si="36"/>
        <v>0.1</v>
      </c>
      <c r="G297" s="29">
        <v>0</v>
      </c>
      <c r="H297" s="35">
        <f t="shared" si="37"/>
        <v>21.157918024299921</v>
      </c>
      <c r="I297" s="32">
        <f t="shared" si="38"/>
        <v>646.68490792915679</v>
      </c>
      <c r="J297" s="36">
        <f t="shared" si="39"/>
        <v>1581170.7920951261</v>
      </c>
      <c r="K297" s="36">
        <v>430687.44628437818</v>
      </c>
    </row>
    <row r="298" spans="1:11" x14ac:dyDescent="0.2">
      <c r="A298" s="2">
        <v>284</v>
      </c>
      <c r="B298" s="25">
        <f t="shared" si="33"/>
        <v>29.759319722400662</v>
      </c>
      <c r="C298" s="32">
        <f t="shared" si="34"/>
        <v>1599921.9704779112</v>
      </c>
      <c r="D298" s="32">
        <f t="shared" si="40"/>
        <v>907.74347404576838</v>
      </c>
      <c r="E298" s="33">
        <f t="shared" si="35"/>
        <v>5.1468784516696224E-2</v>
      </c>
      <c r="F298" s="34">
        <f t="shared" si="36"/>
        <v>0.1</v>
      </c>
      <c r="G298" s="29">
        <v>0</v>
      </c>
      <c r="H298" s="35">
        <f t="shared" si="37"/>
        <v>20.982334654245605</v>
      </c>
      <c r="I298" s="32">
        <f t="shared" si="38"/>
        <v>641.31825912338797</v>
      </c>
      <c r="J298" s="36">
        <f t="shared" si="39"/>
        <v>1581812.1103542496</v>
      </c>
      <c r="K298" s="36">
        <v>431360.08879399032</v>
      </c>
    </row>
    <row r="299" spans="1:11" x14ac:dyDescent="0.2">
      <c r="A299" s="2">
        <v>285</v>
      </c>
      <c r="B299" s="25">
        <f t="shared" si="33"/>
        <v>29.63238920344126</v>
      </c>
      <c r="C299" s="32">
        <f t="shared" si="34"/>
        <v>1600825.8355679871</v>
      </c>
      <c r="D299" s="32">
        <f t="shared" si="40"/>
        <v>903.86509007588029</v>
      </c>
      <c r="E299" s="33">
        <f t="shared" si="35"/>
        <v>5.1292295645232883E-2</v>
      </c>
      <c r="F299" s="34">
        <f t="shared" si="36"/>
        <v>0.1</v>
      </c>
      <c r="G299" s="29">
        <v>0</v>
      </c>
      <c r="H299" s="35">
        <f t="shared" si="37"/>
        <v>20.80820839919685</v>
      </c>
      <c r="I299" s="32">
        <f t="shared" si="38"/>
        <v>635.99614656557685</v>
      </c>
      <c r="J299" s="36">
        <f t="shared" si="39"/>
        <v>1582448.1065008151</v>
      </c>
      <c r="K299" s="36">
        <v>432029.37648508983</v>
      </c>
    </row>
    <row r="300" spans="1:11" x14ac:dyDescent="0.2">
      <c r="A300" s="2">
        <v>286</v>
      </c>
      <c r="B300" s="25">
        <f t="shared" si="33"/>
        <v>29.506431067009245</v>
      </c>
      <c r="C300" s="32">
        <f t="shared" si="34"/>
        <v>1601725.8520362487</v>
      </c>
      <c r="D300" s="32">
        <f t="shared" si="40"/>
        <v>900.0164682616014</v>
      </c>
      <c r="E300" s="33">
        <f t="shared" si="35"/>
        <v>5.1117013015881244E-2</v>
      </c>
      <c r="F300" s="34">
        <f t="shared" si="36"/>
        <v>0.1</v>
      </c>
      <c r="G300" s="29">
        <v>0</v>
      </c>
      <c r="H300" s="35">
        <f t="shared" si="37"/>
        <v>20.635527166982634</v>
      </c>
      <c r="I300" s="32">
        <f t="shared" si="38"/>
        <v>630.71820066242617</v>
      </c>
      <c r="J300" s="36">
        <f t="shared" si="39"/>
        <v>1583078.8247014775</v>
      </c>
      <c r="K300" s="36">
        <v>432695.32608990395</v>
      </c>
    </row>
    <row r="301" spans="1:11" x14ac:dyDescent="0.2">
      <c r="A301" s="2">
        <v>287</v>
      </c>
      <c r="B301" s="25">
        <f t="shared" si="33"/>
        <v>29.381434584636612</v>
      </c>
      <c r="C301" s="32">
        <f t="shared" si="34"/>
        <v>1602622.0493159206</v>
      </c>
      <c r="D301" s="32">
        <f t="shared" si="40"/>
        <v>896.19727967190556</v>
      </c>
      <c r="E301" s="33">
        <f t="shared" si="35"/>
        <v>5.0942924304384608E-2</v>
      </c>
      <c r="F301" s="34">
        <f t="shared" si="36"/>
        <v>0.1</v>
      </c>
      <c r="G301" s="29">
        <v>0</v>
      </c>
      <c r="H301" s="35">
        <f t="shared" si="37"/>
        <v>20.464278965781318</v>
      </c>
      <c r="I301" s="32">
        <f t="shared" si="38"/>
        <v>625.48405488780475</v>
      </c>
      <c r="J301" s="36">
        <f t="shared" si="39"/>
        <v>1583704.3087563654</v>
      </c>
      <c r="K301" s="36">
        <v>433357.9542572074</v>
      </c>
    </row>
    <row r="302" spans="1:11" x14ac:dyDescent="0.2">
      <c r="A302" s="2">
        <v>288</v>
      </c>
      <c r="B302" s="25">
        <f t="shared" si="33"/>
        <v>29.25738918216036</v>
      </c>
      <c r="C302" s="32">
        <f t="shared" si="34"/>
        <v>1603514.4565160354</v>
      </c>
      <c r="D302" s="32">
        <f t="shared" si="40"/>
        <v>892.40720011480153</v>
      </c>
      <c r="E302" s="33">
        <f t="shared" si="35"/>
        <v>5.0770017353769362E-2</v>
      </c>
      <c r="F302" s="34">
        <f t="shared" si="36"/>
        <v>0.1</v>
      </c>
      <c r="G302" s="29">
        <v>0</v>
      </c>
      <c r="H302" s="35">
        <f t="shared" si="37"/>
        <v>20.294451903287893</v>
      </c>
      <c r="I302" s="32">
        <f t="shared" si="38"/>
        <v>620.29334575723578</v>
      </c>
      <c r="J302" s="36">
        <f t="shared" si="39"/>
        <v>1584324.6021021227</v>
      </c>
      <c r="K302" s="36">
        <v>434017.2775527389</v>
      </c>
    </row>
    <row r="303" spans="1:11" x14ac:dyDescent="0.2">
      <c r="A303" s="2">
        <v>289</v>
      </c>
      <c r="B303" s="25">
        <f t="shared" si="33"/>
        <v>29.134284436989869</v>
      </c>
      <c r="C303" s="32">
        <f t="shared" si="34"/>
        <v>1604403.1024260868</v>
      </c>
      <c r="D303" s="32">
        <f t="shared" si="40"/>
        <v>888.64591005141847</v>
      </c>
      <c r="E303" s="33">
        <f t="shared" si="35"/>
        <v>5.059828017152472E-2</v>
      </c>
      <c r="F303" s="34">
        <f t="shared" si="36"/>
        <v>0.1</v>
      </c>
      <c r="G303" s="29">
        <v>0</v>
      </c>
      <c r="H303" s="35">
        <f t="shared" si="37"/>
        <v>20.126034185888098</v>
      </c>
      <c r="I303" s="32">
        <f t="shared" si="38"/>
        <v>615.14571280274936</v>
      </c>
      <c r="J303" s="36">
        <f t="shared" si="39"/>
        <v>1584939.7478149254</v>
      </c>
      <c r="K303" s="36">
        <v>434673.31245961518</v>
      </c>
    </row>
    <row r="304" spans="1:11" x14ac:dyDescent="0.2">
      <c r="A304" s="2">
        <v>290</v>
      </c>
      <c r="B304" s="25">
        <f t="shared" si="33"/>
        <v>29.01211007543143</v>
      </c>
      <c r="C304" s="32">
        <f t="shared" si="34"/>
        <v>1605288.0155206046</v>
      </c>
      <c r="D304" s="32">
        <f t="shared" si="40"/>
        <v>884.91309451777488</v>
      </c>
      <c r="E304" s="33">
        <f t="shared" si="35"/>
        <v>5.0427700926938115E-2</v>
      </c>
      <c r="F304" s="34">
        <f t="shared" si="36"/>
        <v>0.1</v>
      </c>
      <c r="G304" s="29">
        <v>0</v>
      </c>
      <c r="H304" s="35">
        <f t="shared" si="37"/>
        <v>19.959014117839434</v>
      </c>
      <c r="I304" s="32">
        <f t="shared" si="38"/>
        <v>610.04079854774682</v>
      </c>
      <c r="J304" s="36">
        <f t="shared" si="39"/>
        <v>1585549.7886134731</v>
      </c>
      <c r="K304" s="36">
        <v>435326.07537874312</v>
      </c>
    </row>
    <row r="305" spans="1:11" x14ac:dyDescent="0.2">
      <c r="A305" s="2">
        <v>291</v>
      </c>
      <c r="B305" s="25">
        <f t="shared" si="33"/>
        <v>28.890855970069111</v>
      </c>
      <c r="C305" s="32">
        <f t="shared" si="34"/>
        <v>1606169.223963646</v>
      </c>
      <c r="D305" s="32">
        <f t="shared" si="40"/>
        <v>881.2084430414252</v>
      </c>
      <c r="E305" s="33">
        <f t="shared" si="35"/>
        <v>5.0258267948250772E-2</v>
      </c>
      <c r="F305" s="34">
        <f t="shared" si="36"/>
        <v>0.1</v>
      </c>
      <c r="G305" s="29">
        <v>0</v>
      </c>
      <c r="H305" s="35">
        <f t="shared" si="37"/>
        <v>19.79338010045894</v>
      </c>
      <c r="I305" s="32">
        <f t="shared" si="38"/>
        <v>604.97824848225514</v>
      </c>
      <c r="J305" s="36">
        <f t="shared" si="39"/>
        <v>1586154.7668619554</v>
      </c>
      <c r="K305" s="36">
        <v>435975.58262922964</v>
      </c>
    </row>
    <row r="306" spans="1:11" x14ac:dyDescent="0.2">
      <c r="A306" s="2">
        <v>292</v>
      </c>
      <c r="B306" s="25">
        <f t="shared" si="33"/>
        <v>28.770512137200193</v>
      </c>
      <c r="C306" s="32">
        <f t="shared" si="34"/>
        <v>1607046.7556132078</v>
      </c>
      <c r="D306" s="32">
        <f t="shared" si="40"/>
        <v>877.53164956183173</v>
      </c>
      <c r="E306" s="33">
        <f t="shared" si="35"/>
        <v>5.0089969720046382E-2</v>
      </c>
      <c r="F306" s="34">
        <f t="shared" si="36"/>
        <v>0.1</v>
      </c>
      <c r="G306" s="29">
        <v>0</v>
      </c>
      <c r="H306" s="35">
        <f t="shared" si="37"/>
        <v>19.629120631317736</v>
      </c>
      <c r="I306" s="32">
        <f t="shared" si="38"/>
        <v>599.95771103824609</v>
      </c>
      <c r="J306" s="36">
        <f t="shared" si="39"/>
        <v>1586754.7245729936</v>
      </c>
      <c r="K306" s="36">
        <v>436621.85044878989</v>
      </c>
    </row>
    <row r="307" spans="1:11" x14ac:dyDescent="0.2">
      <c r="A307" s="2">
        <v>293</v>
      </c>
      <c r="B307" s="25">
        <f t="shared" si="33"/>
        <v>28.651068734323914</v>
      </c>
      <c r="C307" s="32">
        <f t="shared" si="34"/>
        <v>1607920.6380255637</v>
      </c>
      <c r="D307" s="32">
        <f t="shared" si="40"/>
        <v>873.88241235585883</v>
      </c>
      <c r="E307" s="33">
        <f t="shared" si="35"/>
        <v>4.9922794880652641E-2</v>
      </c>
      <c r="F307" s="34">
        <f t="shared" si="36"/>
        <v>0.1</v>
      </c>
      <c r="G307" s="29">
        <v>0</v>
      </c>
      <c r="H307" s="35">
        <f t="shared" si="37"/>
        <v>19.466224303442228</v>
      </c>
      <c r="I307" s="32">
        <f t="shared" si="38"/>
        <v>594.97883756529302</v>
      </c>
      <c r="J307" s="36">
        <f t="shared" si="39"/>
        <v>1587349.7034105589</v>
      </c>
      <c r="K307" s="36">
        <v>437264.894994153</v>
      </c>
    </row>
    <row r="308" spans="1:11" x14ac:dyDescent="0.2">
      <c r="A308" s="2">
        <v>294</v>
      </c>
      <c r="B308" s="25">
        <f t="shared" si="33"/>
        <v>28.532516057682386</v>
      </c>
      <c r="C308" s="32">
        <f t="shared" si="34"/>
        <v>1608790.8984595237</v>
      </c>
      <c r="D308" s="32">
        <f t="shared" si="40"/>
        <v>870.2604339600075</v>
      </c>
      <c r="E308" s="33">
        <f t="shared" si="35"/>
        <v>4.975673221954853E-2</v>
      </c>
      <c r="F308" s="34">
        <f t="shared" si="36"/>
        <v>0.1</v>
      </c>
      <c r="G308" s="29">
        <v>0</v>
      </c>
      <c r="H308" s="35">
        <f t="shared" si="37"/>
        <v>19.30467980452196</v>
      </c>
      <c r="I308" s="32">
        <f t="shared" si="38"/>
        <v>590.0412823062785</v>
      </c>
      <c r="J308" s="36">
        <f t="shared" si="39"/>
        <v>1587939.7446928651</v>
      </c>
      <c r="K308" s="36">
        <v>437904.73234146606</v>
      </c>
    </row>
    <row r="309" spans="1:11" x14ac:dyDescent="0.2">
      <c r="A309" s="2">
        <v>295</v>
      </c>
      <c r="B309" s="25">
        <f t="shared" si="33"/>
        <v>28.41484453985224</v>
      </c>
      <c r="C309" s="32">
        <f t="shared" si="34"/>
        <v>1609657.5638806203</v>
      </c>
      <c r="D309" s="32">
        <f t="shared" si="40"/>
        <v>866.66542109660804</v>
      </c>
      <c r="E309" s="33">
        <f t="shared" si="35"/>
        <v>4.9591770674892531E-2</v>
      </c>
      <c r="F309" s="34">
        <f t="shared" si="36"/>
        <v>0.1</v>
      </c>
      <c r="G309" s="29">
        <v>0</v>
      </c>
      <c r="H309" s="35">
        <f t="shared" si="37"/>
        <v>19.14447591612403</v>
      </c>
      <c r="I309" s="32">
        <f t="shared" si="38"/>
        <v>585.14470237344085</v>
      </c>
      <c r="J309" s="36">
        <f t="shared" si="39"/>
        <v>1588524.8893952386</v>
      </c>
      <c r="K309" s="36">
        <v>438541.37848669611</v>
      </c>
    </row>
    <row r="310" spans="1:11" x14ac:dyDescent="0.2">
      <c r="A310" s="2">
        <v>296</v>
      </c>
      <c r="B310" s="25">
        <f t="shared" si="33"/>
        <v>28.298044747385831</v>
      </c>
      <c r="C310" s="32">
        <f t="shared" si="34"/>
        <v>1610520.6609652229</v>
      </c>
      <c r="D310" s="32">
        <f t="shared" si="40"/>
        <v>863.09708460257389</v>
      </c>
      <c r="E310" s="33">
        <f t="shared" si="35"/>
        <v>4.9427899331087578E-2</v>
      </c>
      <c r="F310" s="34">
        <f t="shared" si="36"/>
        <v>0.1</v>
      </c>
      <c r="G310" s="29">
        <v>0</v>
      </c>
      <c r="H310" s="35">
        <f t="shared" si="37"/>
        <v>18.98560151291403</v>
      </c>
      <c r="I310" s="32">
        <f t="shared" si="38"/>
        <v>580.28875772452341</v>
      </c>
      <c r="J310" s="36">
        <f t="shared" si="39"/>
        <v>1589105.1781529631</v>
      </c>
      <c r="K310" s="36">
        <v>439174.84934602992</v>
      </c>
    </row>
    <row r="311" spans="1:11" x14ac:dyDescent="0.2">
      <c r="A311" s="2">
        <v>297</v>
      </c>
      <c r="B311" s="25">
        <f t="shared" si="33"/>
        <v>28.182107378501147</v>
      </c>
      <c r="C311" s="32">
        <f t="shared" si="34"/>
        <v>1611380.2161045796</v>
      </c>
      <c r="D311" s="32">
        <f t="shared" si="40"/>
        <v>859.55513935675845</v>
      </c>
      <c r="E311" s="33">
        <f t="shared" si="35"/>
        <v>4.9265107416260764E-2</v>
      </c>
      <c r="F311" s="34">
        <f t="shared" si="36"/>
        <v>0.1</v>
      </c>
      <c r="G311" s="29">
        <v>0</v>
      </c>
      <c r="H311" s="35">
        <f t="shared" si="37"/>
        <v>18.828045561883442</v>
      </c>
      <c r="I311" s="32">
        <f t="shared" si="38"/>
        <v>575.47311113922251</v>
      </c>
      <c r="J311" s="36">
        <f t="shared" si="39"/>
        <v>1589680.6512641022</v>
      </c>
      <c r="K311" s="36">
        <v>439805.16075627197</v>
      </c>
    </row>
    <row r="312" spans="1:11" x14ac:dyDescent="0.2">
      <c r="A312" s="2">
        <v>298</v>
      </c>
      <c r="B312" s="25">
        <f t="shared" si="33"/>
        <v>28.067023260818562</v>
      </c>
      <c r="C312" s="32">
        <f t="shared" si="34"/>
        <v>1612236.2554087909</v>
      </c>
      <c r="D312" s="32">
        <f t="shared" si="40"/>
        <v>856.03930421127006</v>
      </c>
      <c r="E312" s="33">
        <f t="shared" si="35"/>
        <v>4.9103384300082077E-2</v>
      </c>
      <c r="F312" s="34">
        <f t="shared" si="36"/>
        <v>0.1</v>
      </c>
      <c r="G312" s="29">
        <v>0</v>
      </c>
      <c r="H312" s="35">
        <f t="shared" si="37"/>
        <v>18.671797121583463</v>
      </c>
      <c r="I312" s="32">
        <f t="shared" si="38"/>
        <v>570.69742819567443</v>
      </c>
      <c r="J312" s="36">
        <f t="shared" si="39"/>
        <v>1590251.3486922979</v>
      </c>
      <c r="K312" s="36">
        <v>440432.32847524033</v>
      </c>
    </row>
    <row r="313" spans="1:11" x14ac:dyDescent="0.2">
      <c r="A313" s="2">
        <v>299</v>
      </c>
      <c r="B313" s="25">
        <f t="shared" si="33"/>
        <v>27.952783349144205</v>
      </c>
      <c r="C313" s="32">
        <f t="shared" si="34"/>
        <v>1613088.8047107127</v>
      </c>
      <c r="D313" s="32">
        <f t="shared" si="40"/>
        <v>852.54930192185566</v>
      </c>
      <c r="E313" s="33">
        <f t="shared" si="35"/>
        <v>4.8942719491254547E-2</v>
      </c>
      <c r="F313" s="34">
        <f t="shared" si="36"/>
        <v>0.1</v>
      </c>
      <c r="G313" s="29">
        <v>0</v>
      </c>
      <c r="H313" s="35">
        <f t="shared" si="37"/>
        <v>18.516845341365165</v>
      </c>
      <c r="I313" s="32">
        <f t="shared" si="38"/>
        <v>565.96137724733194</v>
      </c>
      <c r="J313" s="36">
        <f t="shared" si="39"/>
        <v>1590817.3100695452</v>
      </c>
      <c r="K313" s="36">
        <v>441056.36818216066</v>
      </c>
    </row>
    <row r="314" spans="1:11" x14ac:dyDescent="0.2">
      <c r="A314" s="2">
        <v>300</v>
      </c>
      <c r="B314" s="25">
        <f t="shared" si="33"/>
        <v>27.839378723297926</v>
      </c>
      <c r="C314" s="32">
        <f t="shared" si="34"/>
        <v>1613937.889569799</v>
      </c>
      <c r="D314" s="32">
        <f t="shared" si="40"/>
        <v>849.08485908620059</v>
      </c>
      <c r="E314" s="33">
        <f t="shared" si="35"/>
        <v>4.8783102635448862E-2</v>
      </c>
      <c r="F314" s="34">
        <f t="shared" si="36"/>
        <v>0.1</v>
      </c>
      <c r="G314" s="29">
        <v>0</v>
      </c>
      <c r="H314" s="35">
        <f t="shared" si="37"/>
        <v>18.363179460625982</v>
      </c>
      <c r="I314" s="32">
        <f t="shared" si="38"/>
        <v>561.26462939986618</v>
      </c>
      <c r="J314" s="36">
        <f t="shared" si="39"/>
        <v>1591378.574698945</v>
      </c>
      <c r="K314" s="36">
        <v>441677.29547805816</v>
      </c>
    </row>
    <row r="315" spans="1:11" x14ac:dyDescent="0.2">
      <c r="A315" s="2">
        <v>301</v>
      </c>
      <c r="B315" s="25">
        <f t="shared" si="33"/>
        <v>27.726800585985831</v>
      </c>
      <c r="C315" s="32">
        <f t="shared" si="34"/>
        <v>1614783.5352758679</v>
      </c>
      <c r="D315" s="32">
        <f t="shared" si="40"/>
        <v>845.64570606895722</v>
      </c>
      <c r="E315" s="33">
        <f t="shared" si="35"/>
        <v>4.8624523512842639E-2</v>
      </c>
      <c r="F315" s="34">
        <f t="shared" si="36"/>
        <v>0.1</v>
      </c>
      <c r="G315" s="29">
        <v>0</v>
      </c>
      <c r="H315" s="35">
        <f t="shared" si="37"/>
        <v>18.210788808062443</v>
      </c>
      <c r="I315" s="32">
        <f t="shared" si="38"/>
        <v>556.60685848832861</v>
      </c>
      <c r="J315" s="36">
        <f t="shared" si="39"/>
        <v>1591935.1815574334</v>
      </c>
      <c r="K315" s="36">
        <v>442295.12588614749</v>
      </c>
    </row>
    <row r="316" spans="1:11" x14ac:dyDescent="0.2">
      <c r="A316" s="2">
        <v>302</v>
      </c>
      <c r="B316" s="25">
        <f t="shared" si="33"/>
        <v>27.615040260715194</v>
      </c>
      <c r="C316" s="32">
        <f t="shared" si="34"/>
        <v>1615625.7668528154</v>
      </c>
      <c r="D316" s="32">
        <f t="shared" si="40"/>
        <v>842.23157694749534</v>
      </c>
      <c r="E316" s="33">
        <f t="shared" si="35"/>
        <v>4.8466972036192366E-2</v>
      </c>
      <c r="F316" s="34">
        <f t="shared" si="36"/>
        <v>0.1</v>
      </c>
      <c r="G316" s="29">
        <v>0</v>
      </c>
      <c r="H316" s="35">
        <f t="shared" si="37"/>
        <v>18.0596628009291</v>
      </c>
      <c r="I316" s="32">
        <f t="shared" si="38"/>
        <v>551.98774105453333</v>
      </c>
      <c r="J316" s="36">
        <f t="shared" si="39"/>
        <v>1592487.1692984879</v>
      </c>
      <c r="K316" s="36">
        <v>442909.87485222111</v>
      </c>
    </row>
    <row r="317" spans="1:11" x14ac:dyDescent="0.2">
      <c r="A317" s="2">
        <v>303</v>
      </c>
      <c r="B317" s="25">
        <f t="shared" si="33"/>
        <v>27.504089189751873</v>
      </c>
      <c r="C317" s="32">
        <f t="shared" si="34"/>
        <v>1616464.6090622589</v>
      </c>
      <c r="D317" s="32">
        <f t="shared" si="40"/>
        <v>838.84220944344997</v>
      </c>
      <c r="E317" s="33">
        <f t="shared" si="35"/>
        <v>4.8310438248468521E-2</v>
      </c>
      <c r="F317" s="34">
        <f t="shared" si="36"/>
        <v>0.1</v>
      </c>
      <c r="G317" s="29">
        <v>0</v>
      </c>
      <c r="H317" s="35">
        <f t="shared" si="37"/>
        <v>17.909790944303612</v>
      </c>
      <c r="I317" s="32">
        <f t="shared" si="38"/>
        <v>547.40695632459483</v>
      </c>
      <c r="J317" s="36">
        <f t="shared" si="39"/>
        <v>1593034.5762548125</v>
      </c>
      <c r="K317" s="36">
        <v>443521.55774503516</v>
      </c>
    </row>
    <row r="318" spans="1:11" x14ac:dyDescent="0.2">
      <c r="A318" s="2">
        <v>304</v>
      </c>
      <c r="B318" s="25">
        <f t="shared" si="33"/>
        <v>27.393938932118257</v>
      </c>
      <c r="C318" s="32">
        <f t="shared" si="34"/>
        <v>1617300.086407121</v>
      </c>
      <c r="D318" s="32">
        <f t="shared" si="40"/>
        <v>835.47734486218542</v>
      </c>
      <c r="E318" s="33">
        <f t="shared" si="35"/>
        <v>4.8154912320960475E-2</v>
      </c>
      <c r="F318" s="34">
        <f t="shared" si="36"/>
        <v>0.1</v>
      </c>
      <c r="G318" s="29">
        <v>0</v>
      </c>
      <c r="H318" s="35">
        <f t="shared" si="37"/>
        <v>17.761162830357929</v>
      </c>
      <c r="I318" s="32">
        <f t="shared" si="38"/>
        <v>542.86418618660912</v>
      </c>
      <c r="J318" s="36">
        <f t="shared" si="39"/>
        <v>1593577.4404409991</v>
      </c>
      <c r="K318" s="36">
        <v>444130.18985669379</v>
      </c>
    </row>
    <row r="319" spans="1:11" x14ac:dyDescent="0.2">
      <c r="A319" s="2">
        <v>305</v>
      </c>
      <c r="B319" s="25">
        <f t="shared" si="33"/>
        <v>27.284581161631696</v>
      </c>
      <c r="C319" s="32">
        <f t="shared" si="34"/>
        <v>1618132.2231351561</v>
      </c>
      <c r="D319" s="32">
        <f t="shared" si="40"/>
        <v>832.13672803505324</v>
      </c>
      <c r="E319" s="33">
        <f t="shared" si="35"/>
        <v>4.8000384551030131E-2</v>
      </c>
      <c r="F319" s="34">
        <f t="shared" si="36"/>
        <v>0.1</v>
      </c>
      <c r="G319" s="29">
        <v>0</v>
      </c>
      <c r="H319" s="35">
        <f t="shared" si="37"/>
        <v>17.613768137635514</v>
      </c>
      <c r="I319" s="32">
        <f t="shared" si="38"/>
        <v>538.35911516862006</v>
      </c>
      <c r="J319" s="36">
        <f t="shared" si="39"/>
        <v>1594115.7995561678</v>
      </c>
      <c r="K319" s="36">
        <v>444735.78640303155</v>
      </c>
    </row>
    <row r="320" spans="1:11" x14ac:dyDescent="0.2">
      <c r="A320" s="2">
        <v>306</v>
      </c>
      <c r="B320" s="25">
        <f t="shared" si="33"/>
        <v>27.176007664981807</v>
      </c>
      <c r="C320" s="32">
        <f t="shared" si="34"/>
        <v>1618961.0432424094</v>
      </c>
      <c r="D320" s="32">
        <f t="shared" si="40"/>
        <v>828.82010725326836</v>
      </c>
      <c r="E320" s="33">
        <f t="shared" si="35"/>
        <v>4.7846845360197607E-2</v>
      </c>
      <c r="F320" s="34">
        <f t="shared" si="36"/>
        <v>0.1</v>
      </c>
      <c r="G320" s="29">
        <v>0</v>
      </c>
      <c r="H320" s="35">
        <f t="shared" si="37"/>
        <v>17.467596630334587</v>
      </c>
      <c r="I320" s="32">
        <f t="shared" si="38"/>
        <v>533.89143041663704</v>
      </c>
      <c r="J320" s="36">
        <f t="shared" si="39"/>
        <v>1594649.6909865844</v>
      </c>
      <c r="K320" s="36">
        <v>445338.36252399359</v>
      </c>
    </row>
    <row r="321" spans="1:11" x14ac:dyDescent="0.2">
      <c r="A321" s="2">
        <v>307</v>
      </c>
      <c r="B321" s="25">
        <f t="shared" si="33"/>
        <v>27.068210339845827</v>
      </c>
      <c r="C321" s="32">
        <f t="shared" si="34"/>
        <v>1619786.5704766314</v>
      </c>
      <c r="D321" s="32">
        <f t="shared" si="40"/>
        <v>825.52723422204144</v>
      </c>
      <c r="E321" s="33">
        <f t="shared" si="35"/>
        <v>4.7694285292239333E-2</v>
      </c>
      <c r="F321" s="34">
        <f t="shared" si="36"/>
        <v>0.1</v>
      </c>
      <c r="G321" s="29">
        <v>0</v>
      </c>
      <c r="H321" s="35">
        <f t="shared" si="37"/>
        <v>17.322638157597282</v>
      </c>
      <c r="I321" s="32">
        <f t="shared" si="38"/>
        <v>529.46082167300403</v>
      </c>
      <c r="J321" s="36">
        <f t="shared" si="39"/>
        <v>1595179.1518082574</v>
      </c>
      <c r="K321" s="36">
        <v>445937.93328401435</v>
      </c>
    </row>
    <row r="322" spans="1:11" x14ac:dyDescent="0.2">
      <c r="A322" s="2">
        <v>308</v>
      </c>
      <c r="B322" s="25">
        <f t="shared" si="33"/>
        <v>26.961181193041828</v>
      </c>
      <c r="C322" s="32">
        <f t="shared" si="34"/>
        <v>1620608.8283406205</v>
      </c>
      <c r="D322" s="32">
        <f t="shared" si="40"/>
        <v>822.25786398909986</v>
      </c>
      <c r="E322" s="33">
        <f t="shared" si="35"/>
        <v>4.7542695011013734E-2</v>
      </c>
      <c r="F322" s="34">
        <f t="shared" si="36"/>
        <v>0.1</v>
      </c>
      <c r="G322" s="29">
        <v>0</v>
      </c>
      <c r="H322" s="35">
        <f t="shared" si="37"/>
        <v>17.178882652804742</v>
      </c>
      <c r="I322" s="32">
        <f t="shared" si="38"/>
        <v>525.06698125475498</v>
      </c>
      <c r="J322" s="36">
        <f t="shared" si="39"/>
        <v>1595704.2187895123</v>
      </c>
      <c r="K322" s="36">
        <v>446534.51367239404</v>
      </c>
    </row>
    <row r="323" spans="1:11" x14ac:dyDescent="0.2">
      <c r="A323" s="2">
        <v>309</v>
      </c>
      <c r="B323" s="25">
        <f t="shared" si="33"/>
        <v>26.854912338717874</v>
      </c>
      <c r="C323" s="32">
        <f t="shared" si="34"/>
        <v>1621427.8400955228</v>
      </c>
      <c r="D323" s="32">
        <f t="shared" si="40"/>
        <v>819.01175490231253</v>
      </c>
      <c r="E323" s="33">
        <f t="shared" si="35"/>
        <v>4.7392065298799566E-2</v>
      </c>
      <c r="F323" s="34">
        <f t="shared" si="36"/>
        <v>0.1</v>
      </c>
      <c r="G323" s="29">
        <v>0</v>
      </c>
      <c r="H323" s="35">
        <f t="shared" si="37"/>
        <v>17.036320132878025</v>
      </c>
      <c r="I323" s="32">
        <f t="shared" si="38"/>
        <v>520.70960403233255</v>
      </c>
      <c r="J323" s="36">
        <f t="shared" si="39"/>
        <v>1596224.9283935446</v>
      </c>
      <c r="K323" s="36">
        <v>447128.11860367347</v>
      </c>
    </row>
    <row r="324" spans="1:11" x14ac:dyDescent="0.2">
      <c r="A324" s="2">
        <v>310</v>
      </c>
      <c r="B324" s="25">
        <f t="shared" si="33"/>
        <v>26.749395996577107</v>
      </c>
      <c r="C324" s="32">
        <f t="shared" si="34"/>
        <v>1622243.6287640685</v>
      </c>
      <c r="D324" s="32">
        <f t="shared" si="40"/>
        <v>815.78866854566149</v>
      </c>
      <c r="E324" s="33">
        <f t="shared" si="35"/>
        <v>4.72423870543041E-2</v>
      </c>
      <c r="F324" s="34">
        <f t="shared" si="36"/>
        <v>0.1</v>
      </c>
      <c r="G324" s="29">
        <v>0</v>
      </c>
      <c r="H324" s="35">
        <f t="shared" si="37"/>
        <v>16.894940697584843</v>
      </c>
      <c r="I324" s="32">
        <f t="shared" si="38"/>
        <v>516.38838740834592</v>
      </c>
      <c r="J324" s="36">
        <f t="shared" si="39"/>
        <v>1596741.316780953</v>
      </c>
      <c r="K324" s="36">
        <v>447718.7629180068</v>
      </c>
    </row>
    <row r="325" spans="1:11" x14ac:dyDescent="0.2">
      <c r="A325" s="2">
        <v>311</v>
      </c>
      <c r="B325" s="25">
        <f t="shared" si="33"/>
        <v>26.644624490137726</v>
      </c>
      <c r="C325" s="32">
        <f t="shared" si="34"/>
        <v>1623056.2171337588</v>
      </c>
      <c r="D325" s="32">
        <f t="shared" si="40"/>
        <v>812.58836969034746</v>
      </c>
      <c r="E325" s="33">
        <f t="shared" si="35"/>
        <v>4.7093651290800259E-2</v>
      </c>
      <c r="F325" s="34">
        <f t="shared" si="36"/>
        <v>0.1</v>
      </c>
      <c r="G325" s="29">
        <v>0</v>
      </c>
      <c r="H325" s="35">
        <f t="shared" si="37"/>
        <v>16.75473452885204</v>
      </c>
      <c r="I325" s="32">
        <f t="shared" si="38"/>
        <v>512.10303129656256</v>
      </c>
      <c r="J325" s="36">
        <f t="shared" si="39"/>
        <v>1597253.4198122495</v>
      </c>
      <c r="K325" s="36">
        <v>448306.46138153266</v>
      </c>
    </row>
    <row r="326" spans="1:11" x14ac:dyDescent="0.2">
      <c r="A326" s="2">
        <v>312</v>
      </c>
      <c r="B326" s="25">
        <f t="shared" si="33"/>
        <v>26.540590245026721</v>
      </c>
      <c r="C326" s="32">
        <f t="shared" si="34"/>
        <v>1623865.6277600022</v>
      </c>
      <c r="D326" s="32">
        <f t="shared" si="40"/>
        <v>809.41062624333426</v>
      </c>
      <c r="E326" s="33">
        <f t="shared" si="35"/>
        <v>4.6945849134463181E-2</v>
      </c>
      <c r="F326" s="34">
        <f t="shared" si="36"/>
        <v>0.1</v>
      </c>
      <c r="G326" s="29">
        <v>0</v>
      </c>
      <c r="H326" s="35">
        <f t="shared" si="37"/>
        <v>16.615691890083777</v>
      </c>
      <c r="I326" s="32">
        <f t="shared" si="38"/>
        <v>507.85323810108082</v>
      </c>
      <c r="J326" s="36">
        <f t="shared" si="39"/>
        <v>1597761.2730503506</v>
      </c>
      <c r="K326" s="36">
        <v>448891.2286867433</v>
      </c>
    </row>
    <row r="327" spans="1:11" x14ac:dyDescent="0.2">
      <c r="A327" s="2">
        <v>313</v>
      </c>
      <c r="B327" s="25">
        <f t="shared" si="33"/>
        <v>26.43728578730725</v>
      </c>
      <c r="C327" s="32">
        <f t="shared" si="34"/>
        <v>1624671.8829691927</v>
      </c>
      <c r="D327" s="32">
        <f t="shared" si="40"/>
        <v>806.25520919053815</v>
      </c>
      <c r="E327" s="33">
        <f t="shared" si="35"/>
        <v>4.6798971822442484E-2</v>
      </c>
      <c r="F327" s="34">
        <f t="shared" si="36"/>
        <v>0.1</v>
      </c>
      <c r="G327" s="29">
        <v>0</v>
      </c>
      <c r="H327" s="35">
        <f t="shared" si="37"/>
        <v>16.477803125485369</v>
      </c>
      <c r="I327" s="32">
        <f t="shared" si="38"/>
        <v>503.63871269568494</v>
      </c>
      <c r="J327" s="36">
        <f t="shared" si="39"/>
        <v>1598264.9117630464</v>
      </c>
      <c r="K327" s="36">
        <v>449473.07945285173</v>
      </c>
    </row>
    <row r="328" spans="1:11" x14ac:dyDescent="0.2">
      <c r="A328" s="2">
        <v>314</v>
      </c>
      <c r="B328" s="25">
        <f t="shared" si="33"/>
        <v>26.334703741838194</v>
      </c>
      <c r="C328" s="32">
        <f t="shared" si="34"/>
        <v>1625475.0048617458</v>
      </c>
      <c r="D328" s="32">
        <f t="shared" si="40"/>
        <v>803.12189255305566</v>
      </c>
      <c r="E328" s="33">
        <f t="shared" si="35"/>
        <v>4.6653010701282471E-2</v>
      </c>
      <c r="F328" s="34">
        <f t="shared" si="36"/>
        <v>0.1</v>
      </c>
      <c r="G328" s="29">
        <v>0</v>
      </c>
      <c r="H328" s="35">
        <f t="shared" si="37"/>
        <v>16.34105865939275</v>
      </c>
      <c r="I328" s="32">
        <f t="shared" si="38"/>
        <v>499.45916240329063</v>
      </c>
      <c r="J328" s="36">
        <f t="shared" si="39"/>
        <v>1598764.3709254498</v>
      </c>
      <c r="K328" s="36">
        <v>450052.02822615742</v>
      </c>
    </row>
    <row r="329" spans="1:11" x14ac:dyDescent="0.2">
      <c r="A329" s="2">
        <v>315</v>
      </c>
      <c r="B329" s="25">
        <f t="shared" si="33"/>
        <v>26.232836830665846</v>
      </c>
      <c r="C329" s="32">
        <f t="shared" si="34"/>
        <v>1626275.0153150784</v>
      </c>
      <c r="D329" s="32">
        <f t="shared" si="40"/>
        <v>800.01045333268121</v>
      </c>
      <c r="E329" s="33">
        <f t="shared" si="35"/>
        <v>4.6507957225073823E-2</v>
      </c>
      <c r="F329" s="34">
        <f t="shared" si="36"/>
        <v>0.1</v>
      </c>
      <c r="G329" s="29">
        <v>0</v>
      </c>
      <c r="H329" s="35">
        <f t="shared" si="37"/>
        <v>16.205448995607487</v>
      </c>
      <c r="I329" s="32">
        <f t="shared" si="38"/>
        <v>495.3142969756758</v>
      </c>
      <c r="J329" s="36">
        <f t="shared" si="39"/>
        <v>1599259.6852224255</v>
      </c>
      <c r="K329" s="36">
        <v>450628.08948040992</v>
      </c>
    </row>
    <row r="330" spans="1:11" x14ac:dyDescent="0.2">
      <c r="A330" s="2">
        <v>316</v>
      </c>
      <c r="B330" s="25">
        <f t="shared" si="33"/>
        <v>26.131677871446431</v>
      </c>
      <c r="C330" s="32">
        <f t="shared" si="34"/>
        <v>1627071.9359865433</v>
      </c>
      <c r="D330" s="32">
        <f t="shared" si="40"/>
        <v>796.92067146487534</v>
      </c>
      <c r="E330" s="33">
        <f t="shared" si="35"/>
        <v>4.6363802953898581E-2</v>
      </c>
      <c r="F330" s="34">
        <f t="shared" si="36"/>
        <v>0.1</v>
      </c>
      <c r="G330" s="29">
        <v>0</v>
      </c>
      <c r="H330" s="35">
        <f t="shared" si="37"/>
        <v>16.070964716737318</v>
      </c>
      <c r="I330" s="32">
        <f t="shared" si="38"/>
        <v>491.20382857328985</v>
      </c>
      <c r="J330" s="36">
        <f t="shared" si="39"/>
        <v>1599750.8890509987</v>
      </c>
      <c r="K330" s="36">
        <v>451201.27761717053</v>
      </c>
    </row>
    <row r="331" spans="1:11" x14ac:dyDescent="0.2">
      <c r="A331" s="2">
        <v>317</v>
      </c>
      <c r="B331" s="25">
        <f t="shared" si="33"/>
        <v>26.031219775898972</v>
      </c>
      <c r="C331" s="32">
        <f t="shared" si="34"/>
        <v>1627865.7883163171</v>
      </c>
      <c r="D331" s="32">
        <f t="shared" si="40"/>
        <v>793.85232977382839</v>
      </c>
      <c r="E331" s="33">
        <f t="shared" si="35"/>
        <v>4.6220539552211178E-2</v>
      </c>
      <c r="F331" s="34">
        <f t="shared" si="36"/>
        <v>0.1</v>
      </c>
      <c r="G331" s="29">
        <v>0</v>
      </c>
      <c r="H331" s="35">
        <f t="shared" si="37"/>
        <v>15.937596483542166</v>
      </c>
      <c r="I331" s="32">
        <f t="shared" si="38"/>
        <v>487.12747174529596</v>
      </c>
      <c r="J331" s="36">
        <f t="shared" si="39"/>
        <v>1600238.016522744</v>
      </c>
      <c r="K331" s="36">
        <v>451771.60696617252</v>
      </c>
    </row>
    <row r="332" spans="1:11" x14ac:dyDescent="0.2">
      <c r="A332" s="2">
        <v>318</v>
      </c>
      <c r="B332" s="25">
        <f t="shared" si="33"/>
        <v>25.931455548288238</v>
      </c>
      <c r="C332" s="32">
        <f t="shared" si="34"/>
        <v>1628656.5935302388</v>
      </c>
      <c r="D332" s="32">
        <f t="shared" si="40"/>
        <v>790.8052139217034</v>
      </c>
      <c r="E332" s="33">
        <f t="shared" si="35"/>
        <v>4.6078158787064616E-2</v>
      </c>
      <c r="F332" s="34">
        <f t="shared" si="36"/>
        <v>0.1</v>
      </c>
      <c r="G332" s="29">
        <v>0</v>
      </c>
      <c r="H332" s="35">
        <f t="shared" si="37"/>
        <v>15.805335034285569</v>
      </c>
      <c r="I332" s="32">
        <f t="shared" si="38"/>
        <v>483.08494340971731</v>
      </c>
      <c r="J332" s="36">
        <f t="shared" si="39"/>
        <v>1600721.1014661537</v>
      </c>
      <c r="K332" s="36">
        <v>452339.09178567934</v>
      </c>
    </row>
    <row r="333" spans="1:11" x14ac:dyDescent="0.2">
      <c r="A333" s="2">
        <v>319</v>
      </c>
      <c r="B333" s="25">
        <f t="shared" si="33"/>
        <v>25.83237828393635</v>
      </c>
      <c r="C333" s="32">
        <f t="shared" si="34"/>
        <v>1629444.3726426037</v>
      </c>
      <c r="D333" s="32">
        <f t="shared" si="40"/>
        <v>787.77911236486398</v>
      </c>
      <c r="E333" s="33">
        <f t="shared" si="35"/>
        <v>4.5936652526707408E-2</v>
      </c>
      <c r="F333" s="34">
        <f t="shared" si="36"/>
        <v>0.1</v>
      </c>
      <c r="G333" s="29">
        <v>0</v>
      </c>
      <c r="H333" s="35">
        <f t="shared" si="37"/>
        <v>15.674171184091513</v>
      </c>
      <c r="I333" s="32">
        <f t="shared" si="38"/>
        <v>479.07596283379104</v>
      </c>
      <c r="J333" s="36">
        <f t="shared" si="39"/>
        <v>1601200.1774289876</v>
      </c>
      <c r="K333" s="36">
        <v>452903.74626284104</v>
      </c>
    </row>
    <row r="334" spans="1:11" x14ac:dyDescent="0.2">
      <c r="A334" s="2">
        <v>320</v>
      </c>
      <c r="B334" s="25">
        <f t="shared" si="33"/>
        <v>25.733981167762913</v>
      </c>
      <c r="C334" s="32">
        <f t="shared" si="34"/>
        <v>1630229.1464589136</v>
      </c>
      <c r="D334" s="32">
        <f t="shared" si="40"/>
        <v>784.77381630986929</v>
      </c>
      <c r="E334" s="33">
        <f t="shared" si="35"/>
        <v>4.5796012738989561E-2</v>
      </c>
      <c r="F334" s="34">
        <f t="shared" si="36"/>
        <v>0.1</v>
      </c>
      <c r="G334" s="29">
        <v>0</v>
      </c>
      <c r="H334" s="35">
        <f t="shared" si="37"/>
        <v>15.544095824306574</v>
      </c>
      <c r="I334" s="32">
        <f t="shared" si="38"/>
        <v>475.10025161449096</v>
      </c>
      <c r="J334" s="36">
        <f t="shared" si="39"/>
        <v>1601675.2776806022</v>
      </c>
      <c r="K334" s="36">
        <v>453465.58451404894</v>
      </c>
    </row>
    <row r="335" spans="1:11" x14ac:dyDescent="0.2">
      <c r="A335" s="2">
        <v>321</v>
      </c>
      <c r="B335" s="25">
        <f t="shared" si="33"/>
        <v>25.636257472853025</v>
      </c>
      <c r="C335" s="32">
        <f t="shared" si="34"/>
        <v>1631010.9355785819</v>
      </c>
      <c r="D335" s="32">
        <f t="shared" si="40"/>
        <v>781.78911966830492</v>
      </c>
      <c r="E335" s="33">
        <f t="shared" si="35"/>
        <v>4.5656231489790193E-2</v>
      </c>
      <c r="F335" s="34">
        <f t="shared" si="36"/>
        <v>0.1</v>
      </c>
      <c r="G335" s="29">
        <v>0</v>
      </c>
      <c r="H335" s="35">
        <f t="shared" si="37"/>
        <v>15.415099921867384</v>
      </c>
      <c r="I335" s="32">
        <f t="shared" si="38"/>
        <v>471.15753365914071</v>
      </c>
      <c r="J335" s="36">
        <f t="shared" si="39"/>
        <v>1602146.4352142613</v>
      </c>
      <c r="K335" s="36">
        <v>454024.62058528862</v>
      </c>
    </row>
    <row r="336" spans="1:11" x14ac:dyDescent="0.2">
      <c r="A336" s="2">
        <v>322</v>
      </c>
      <c r="B336" s="25">
        <f t="shared" ref="B336:B399" si="41">$C$4*(1+($C$6*($C$5/12)*A336))^(-1/$C$6)</f>
        <v>25.539200559052325</v>
      </c>
      <c r="C336" s="32">
        <f t="shared" ref="C336:C399" si="42">(($C$4^$C$6)/((1-$C$6)*($C$5/12)))*(($C$4^(1-$C$6))-(B336^(1-$C$6)))*30.4375</f>
        <v>1631789.7603975947</v>
      </c>
      <c r="D336" s="32">
        <f t="shared" si="40"/>
        <v>778.82481901277788</v>
      </c>
      <c r="E336" s="33">
        <f t="shared" ref="E336:E399" si="43">-LN(B336/B335)*12</f>
        <v>4.5517300941592564E-2</v>
      </c>
      <c r="F336" s="34">
        <f t="shared" ref="F336:F399" si="44">IF(E336&gt;0.1,E336,0.1)</f>
        <v>0.1</v>
      </c>
      <c r="G336" s="29">
        <v>0</v>
      </c>
      <c r="H336" s="35">
        <f t="shared" ref="H336:H399" si="45">H335*EXP(-F336/12)</f>
        <v>15.28717451867332</v>
      </c>
      <c r="I336" s="32">
        <f t="shared" ref="I336:I399" si="46">IF(G336=0,((H335-H336)/(F336/12)*30.4375),D336)</f>
        <v>467.24753516631949</v>
      </c>
      <c r="J336" s="36">
        <f t="shared" ref="J336:J399" si="47">I336+J335</f>
        <v>1602613.6827494276</v>
      </c>
      <c r="K336" s="36">
        <v>454580.86845249095</v>
      </c>
    </row>
    <row r="337" spans="1:11" x14ac:dyDescent="0.2">
      <c r="A337" s="2">
        <v>323</v>
      </c>
      <c r="B337" s="25">
        <f t="shared" si="41"/>
        <v>25.44280387158874</v>
      </c>
      <c r="C337" s="32">
        <f t="shared" si="42"/>
        <v>1632565.6411111322</v>
      </c>
      <c r="D337" s="32">
        <f t="shared" ref="D337:D400" si="48">C337-C336</f>
        <v>775.88071353756823</v>
      </c>
      <c r="E337" s="33">
        <f t="shared" si="43"/>
        <v>4.537921335195505E-2</v>
      </c>
      <c r="F337" s="34">
        <f t="shared" si="44"/>
        <v>0.1</v>
      </c>
      <c r="G337" s="29">
        <v>0</v>
      </c>
      <c r="H337" s="35">
        <f t="shared" si="45"/>
        <v>15.160310730964417</v>
      </c>
      <c r="I337" s="32">
        <f t="shared" si="46"/>
        <v>463.36998460676716</v>
      </c>
      <c r="J337" s="36">
        <f t="shared" si="47"/>
        <v>1603077.0527340344</v>
      </c>
      <c r="K337" s="36">
        <v>455134.3420218816</v>
      </c>
    </row>
    <row r="338" spans="1:11" x14ac:dyDescent="0.2">
      <c r="A338" s="2">
        <v>324</v>
      </c>
      <c r="B338" s="25">
        <f t="shared" si="41"/>
        <v>25.347060939720134</v>
      </c>
      <c r="C338" s="32">
        <f t="shared" si="42"/>
        <v>1633338.597716145</v>
      </c>
      <c r="D338" s="32">
        <f t="shared" si="48"/>
        <v>772.95660501276143</v>
      </c>
      <c r="E338" s="33">
        <f t="shared" si="43"/>
        <v>4.524196107211606E-2</v>
      </c>
      <c r="F338" s="34">
        <f t="shared" si="44"/>
        <v>0.1</v>
      </c>
      <c r="G338" s="29">
        <v>0</v>
      </c>
      <c r="H338" s="35">
        <f t="shared" si="45"/>
        <v>15.034499748704436</v>
      </c>
      <c r="I338" s="32">
        <f t="shared" si="46"/>
        <v>459.52461270458178</v>
      </c>
      <c r="J338" s="36">
        <f t="shared" si="47"/>
        <v>1603536.5773467389</v>
      </c>
      <c r="K338" s="36">
        <v>455685.05513032863</v>
      </c>
    </row>
    <row r="339" spans="1:11" x14ac:dyDescent="0.2">
      <c r="A339" s="2">
        <v>325</v>
      </c>
      <c r="B339" s="25">
        <f t="shared" si="41"/>
        <v>25.251965375407352</v>
      </c>
      <c r="C339" s="32">
        <f t="shared" si="42"/>
        <v>1634108.6500138936</v>
      </c>
      <c r="D339" s="32">
        <f t="shared" si="48"/>
        <v>770.05229774862528</v>
      </c>
      <c r="E339" s="33">
        <f t="shared" si="43"/>
        <v>4.5105536545597902E-2</v>
      </c>
      <c r="F339" s="34">
        <f t="shared" si="44"/>
        <v>0.1</v>
      </c>
      <c r="G339" s="29">
        <v>0</v>
      </c>
      <c r="H339" s="35">
        <f t="shared" si="45"/>
        <v>14.909732834969045</v>
      </c>
      <c r="I339" s="32">
        <f t="shared" si="46"/>
        <v>455.71115241851425</v>
      </c>
      <c r="J339" s="36">
        <f t="shared" si="47"/>
        <v>1603992.2884991574</v>
      </c>
      <c r="K339" s="36">
        <v>456233.02154568839</v>
      </c>
    </row>
    <row r="340" spans="1:11" x14ac:dyDescent="0.2">
      <c r="A340" s="2">
        <v>326</v>
      </c>
      <c r="B340" s="25">
        <f t="shared" si="41"/>
        <v>25.157510872012264</v>
      </c>
      <c r="C340" s="32">
        <f t="shared" si="42"/>
        <v>1634875.8176124429</v>
      </c>
      <c r="D340" s="32">
        <f t="shared" si="48"/>
        <v>767.16759854927659</v>
      </c>
      <c r="E340" s="33">
        <f t="shared" si="43"/>
        <v>4.4969932306757401E-2</v>
      </c>
      <c r="F340" s="34">
        <f t="shared" si="44"/>
        <v>0.1</v>
      </c>
      <c r="G340" s="29">
        <v>0</v>
      </c>
      <c r="H340" s="35">
        <f t="shared" si="45"/>
        <v>14.786001325339095</v>
      </c>
      <c r="I340" s="32">
        <f t="shared" si="46"/>
        <v>451.92933892339255</v>
      </c>
      <c r="J340" s="36">
        <f t="shared" si="47"/>
        <v>1604444.2178380808</v>
      </c>
      <c r="K340" s="36">
        <v>456778.25496714981</v>
      </c>
    </row>
    <row r="341" spans="1:11" x14ac:dyDescent="0.2">
      <c r="A341" s="2">
        <v>327</v>
      </c>
      <c r="B341" s="25">
        <f t="shared" si="41"/>
        <v>25.063691203019964</v>
      </c>
      <c r="C341" s="32">
        <f t="shared" si="42"/>
        <v>1635640.1199291244</v>
      </c>
      <c r="D341" s="32">
        <f t="shared" si="48"/>
        <v>764.3023166814819</v>
      </c>
      <c r="E341" s="33">
        <f t="shared" si="43"/>
        <v>4.4835140979507894E-2</v>
      </c>
      <c r="F341" s="34">
        <f t="shared" si="44"/>
        <v>0.1</v>
      </c>
      <c r="G341" s="29">
        <v>0</v>
      </c>
      <c r="H341" s="35">
        <f t="shared" si="45"/>
        <v>14.663296627298914</v>
      </c>
      <c r="I341" s="32">
        <f t="shared" si="46"/>
        <v>448.17890959176077</v>
      </c>
      <c r="J341" s="36">
        <f t="shared" si="47"/>
        <v>1604892.3967476727</v>
      </c>
      <c r="K341" s="36">
        <v>457320.76902557688</v>
      </c>
    </row>
    <row r="342" spans="1:11" x14ac:dyDescent="0.2">
      <c r="A342" s="2">
        <v>328</v>
      </c>
      <c r="B342" s="25">
        <f t="shared" si="41"/>
        <v>24.97050022078502</v>
      </c>
      <c r="C342" s="32">
        <f t="shared" si="42"/>
        <v>1636401.5761929518</v>
      </c>
      <c r="D342" s="32">
        <f t="shared" si="48"/>
        <v>761.45626382739283</v>
      </c>
      <c r="E342" s="33">
        <f t="shared" si="43"/>
        <v>4.4701155275867641E-2</v>
      </c>
      <c r="F342" s="34">
        <f t="shared" si="44"/>
        <v>0.1</v>
      </c>
      <c r="G342" s="29">
        <v>0</v>
      </c>
      <c r="H342" s="35">
        <f t="shared" si="45"/>
        <v>14.541610219639603</v>
      </c>
      <c r="I342" s="32">
        <f t="shared" si="46"/>
        <v>444.45960397563402</v>
      </c>
      <c r="J342" s="36">
        <f t="shared" si="47"/>
        <v>1605336.8563516482</v>
      </c>
      <c r="K342" s="36">
        <v>457860.5772838493</v>
      </c>
    </row>
    <row r="343" spans="1:11" x14ac:dyDescent="0.2">
      <c r="A343" s="2">
        <v>329</v>
      </c>
      <c r="B343" s="25">
        <f t="shared" si="41"/>
        <v>24.877931855300801</v>
      </c>
      <c r="C343" s="32">
        <f t="shared" si="42"/>
        <v>1637160.2054470046</v>
      </c>
      <c r="D343" s="32">
        <f t="shared" si="48"/>
        <v>758.62925405288115</v>
      </c>
      <c r="E343" s="33">
        <f t="shared" si="43"/>
        <v>4.4567967994746445E-2</v>
      </c>
      <c r="F343" s="34">
        <f t="shared" si="44"/>
        <v>0.1</v>
      </c>
      <c r="G343" s="29">
        <v>0</v>
      </c>
      <c r="H343" s="35">
        <f t="shared" si="45"/>
        <v>14.420933651867283</v>
      </c>
      <c r="I343" s="32">
        <f t="shared" si="46"/>
        <v>440.77116378839656</v>
      </c>
      <c r="J343" s="36">
        <f t="shared" si="47"/>
        <v>1605777.6275154366</v>
      </c>
      <c r="K343" s="36">
        <v>458397.6932372016</v>
      </c>
    </row>
    <row r="344" spans="1:11" x14ac:dyDescent="0.2">
      <c r="A344" s="2">
        <v>330</v>
      </c>
      <c r="B344" s="25">
        <f t="shared" si="41"/>
        <v>24.785980112991574</v>
      </c>
      <c r="C344" s="32">
        <f t="shared" si="42"/>
        <v>1637916.0265507735</v>
      </c>
      <c r="D344" s="32">
        <f t="shared" si="48"/>
        <v>755.82110376888886</v>
      </c>
      <c r="E344" s="33">
        <f t="shared" si="43"/>
        <v>4.4435572020671069E-2</v>
      </c>
      <c r="F344" s="34">
        <f t="shared" si="44"/>
        <v>0.1</v>
      </c>
      <c r="G344" s="29">
        <v>0</v>
      </c>
      <c r="H344" s="35">
        <f t="shared" si="45"/>
        <v>14.301258543616251</v>
      </c>
      <c r="I344" s="32">
        <f t="shared" si="46"/>
        <v>437.1133328868948</v>
      </c>
      <c r="J344" s="36">
        <f t="shared" si="47"/>
        <v>1606214.7408483236</v>
      </c>
      <c r="K344" s="36">
        <v>458932.1303135606</v>
      </c>
    </row>
    <row r="345" spans="1:11" x14ac:dyDescent="0.2">
      <c r="A345" s="2">
        <v>331</v>
      </c>
      <c r="B345" s="25">
        <f t="shared" si="41"/>
        <v>24.694639075527213</v>
      </c>
      <c r="C345" s="32">
        <f t="shared" si="42"/>
        <v>1638669.0581824677</v>
      </c>
      <c r="D345" s="32">
        <f t="shared" si="48"/>
        <v>753.0316316941753</v>
      </c>
      <c r="E345" s="33">
        <f t="shared" si="43"/>
        <v>4.4303960322363618E-2</v>
      </c>
      <c r="F345" s="34">
        <f t="shared" si="44"/>
        <v>0.1</v>
      </c>
      <c r="G345" s="29">
        <v>0</v>
      </c>
      <c r="H345" s="35">
        <f t="shared" si="45"/>
        <v>14.182576584067005</v>
      </c>
      <c r="I345" s="32">
        <f t="shared" si="46"/>
        <v>433.48585725362057</v>
      </c>
      <c r="J345" s="36">
        <f t="shared" si="47"/>
        <v>1606648.2267055772</v>
      </c>
      <c r="K345" s="36">
        <v>459463.90187388106</v>
      </c>
    </row>
    <row r="346" spans="1:11" x14ac:dyDescent="0.2">
      <c r="A346" s="2">
        <v>332</v>
      </c>
      <c r="B346" s="25">
        <f t="shared" si="41"/>
        <v>24.603902898659335</v>
      </c>
      <c r="C346" s="32">
        <f t="shared" si="42"/>
        <v>1639419.3188412862</v>
      </c>
      <c r="D346" s="32">
        <f t="shared" si="48"/>
        <v>750.26065881852992</v>
      </c>
      <c r="E346" s="33">
        <f t="shared" si="43"/>
        <v>4.4173125951700094E-2</v>
      </c>
      <c r="F346" s="34">
        <f t="shared" si="44"/>
        <v>0.1</v>
      </c>
      <c r="G346" s="29">
        <v>0</v>
      </c>
      <c r="H346" s="35">
        <f t="shared" si="45"/>
        <v>14.064879531369103</v>
      </c>
      <c r="I346" s="32">
        <f t="shared" si="46"/>
        <v>429.88848497908941</v>
      </c>
      <c r="J346" s="36">
        <f t="shared" si="47"/>
        <v>1607078.1151905563</v>
      </c>
      <c r="K346" s="36">
        <v>459993.02121247968</v>
      </c>
    </row>
    <row r="347" spans="1:11" x14ac:dyDescent="0.2">
      <c r="A347" s="2">
        <v>333</v>
      </c>
      <c r="B347" s="25">
        <f t="shared" si="41"/>
        <v>24.513765811079065</v>
      </c>
      <c r="C347" s="32">
        <f t="shared" si="42"/>
        <v>1640166.8268496594</v>
      </c>
      <c r="D347" s="32">
        <f t="shared" si="48"/>
        <v>747.50800837320276</v>
      </c>
      <c r="E347" s="33">
        <f t="shared" si="43"/>
        <v>4.4043062042346696E-2</v>
      </c>
      <c r="F347" s="34">
        <f t="shared" si="44"/>
        <v>0.1</v>
      </c>
      <c r="G347" s="29">
        <v>0</v>
      </c>
      <c r="H347" s="35">
        <f t="shared" si="45"/>
        <v>13.948159212068807</v>
      </c>
      <c r="I347" s="32">
        <f t="shared" si="46"/>
        <v>426.32096624432921</v>
      </c>
      <c r="J347" s="36">
        <f t="shared" si="47"/>
        <v>1607504.4361568007</v>
      </c>
      <c r="K347" s="36">
        <v>460519.5015573675</v>
      </c>
    </row>
    <row r="348" spans="1:11" x14ac:dyDescent="0.2">
      <c r="A348" s="2">
        <v>334</v>
      </c>
      <c r="B348" s="25">
        <f t="shared" si="41"/>
        <v>24.424222113295677</v>
      </c>
      <c r="C348" s="32">
        <f t="shared" si="42"/>
        <v>1640911.6003554461</v>
      </c>
      <c r="D348" s="32">
        <f t="shared" si="48"/>
        <v>744.77350578666665</v>
      </c>
      <c r="E348" s="33">
        <f t="shared" si="43"/>
        <v>4.3913761808586346E-2</v>
      </c>
      <c r="F348" s="34">
        <f t="shared" si="44"/>
        <v>0.1</v>
      </c>
      <c r="G348" s="29">
        <v>0</v>
      </c>
      <c r="H348" s="35">
        <f t="shared" si="45"/>
        <v>13.832407520541482</v>
      </c>
      <c r="I348" s="32">
        <f t="shared" si="46"/>
        <v>422.78305330355664</v>
      </c>
      <c r="J348" s="36">
        <f t="shared" si="47"/>
        <v>1607927.2192101043</v>
      </c>
      <c r="K348" s="36">
        <v>461043.35607058054</v>
      </c>
    </row>
    <row r="349" spans="1:11" x14ac:dyDescent="0.2">
      <c r="A349" s="2">
        <v>335</v>
      </c>
      <c r="B349" s="25">
        <f t="shared" si="41"/>
        <v>24.335266176535558</v>
      </c>
      <c r="C349" s="32">
        <f t="shared" si="42"/>
        <v>1641653.6573341079</v>
      </c>
      <c r="D349" s="32">
        <f t="shared" si="48"/>
        <v>742.0569786617998</v>
      </c>
      <c r="E349" s="33">
        <f t="shared" si="43"/>
        <v>4.3785218544202822E-2</v>
      </c>
      <c r="F349" s="34">
        <f t="shared" si="44"/>
        <v>0.1</v>
      </c>
      <c r="G349" s="29">
        <v>0</v>
      </c>
      <c r="H349" s="35">
        <f t="shared" si="45"/>
        <v>13.717616418428698</v>
      </c>
      <c r="I349" s="32">
        <f t="shared" si="46"/>
        <v>419.27450046694469</v>
      </c>
      <c r="J349" s="36">
        <f t="shared" si="47"/>
        <v>1608346.4937105712</v>
      </c>
      <c r="K349" s="36">
        <v>461564.59784850891</v>
      </c>
    </row>
    <row r="350" spans="1:11" x14ac:dyDescent="0.2">
      <c r="A350" s="2">
        <v>336</v>
      </c>
      <c r="B350" s="25">
        <f t="shared" si="41"/>
        <v>24.246892441661448</v>
      </c>
      <c r="C350" s="32">
        <f t="shared" si="42"/>
        <v>1642393.0155908428</v>
      </c>
      <c r="D350" s="32">
        <f t="shared" si="48"/>
        <v>739.35825673490763</v>
      </c>
      <c r="E350" s="33">
        <f t="shared" si="43"/>
        <v>4.3657425621203318E-2</v>
      </c>
      <c r="F350" s="34">
        <f t="shared" si="44"/>
        <v>0.1</v>
      </c>
      <c r="G350" s="29">
        <v>0</v>
      </c>
      <c r="H350" s="35">
        <f t="shared" si="45"/>
        <v>13.603777934080007</v>
      </c>
      <c r="I350" s="32">
        <f t="shared" si="46"/>
        <v>415.79506408359157</v>
      </c>
      <c r="J350" s="36">
        <f t="shared" si="47"/>
        <v>1608762.2887746547</v>
      </c>
      <c r="K350" s="36">
        <v>462083.23992222425</v>
      </c>
    </row>
    <row r="351" spans="1:11" x14ac:dyDescent="0.2">
      <c r="A351" s="2">
        <v>337</v>
      </c>
      <c r="B351" s="25">
        <f t="shared" si="41"/>
        <v>24.159095418110997</v>
      </c>
      <c r="C351" s="32">
        <f t="shared" si="42"/>
        <v>1643129.6927626883</v>
      </c>
      <c r="D351" s="32">
        <f t="shared" si="48"/>
        <v>736.67717184545472</v>
      </c>
      <c r="E351" s="33">
        <f t="shared" si="43"/>
        <v>4.3530376488828668E-2</v>
      </c>
      <c r="F351" s="34">
        <f t="shared" si="44"/>
        <v>0.1</v>
      </c>
      <c r="G351" s="29">
        <v>0</v>
      </c>
      <c r="H351" s="35">
        <f t="shared" si="45"/>
        <v>13.490884161999361</v>
      </c>
      <c r="I351" s="32">
        <f t="shared" si="46"/>
        <v>412.34450252456031</v>
      </c>
      <c r="J351" s="36">
        <f t="shared" si="47"/>
        <v>1609174.6332771792</v>
      </c>
      <c r="K351" s="36">
        <v>462599.29525780538</v>
      </c>
    </row>
    <row r="352" spans="1:11" x14ac:dyDescent="0.2">
      <c r="A352" s="2">
        <v>338</v>
      </c>
      <c r="B352" s="25">
        <f t="shared" si="41"/>
        <v>24.071869682854821</v>
      </c>
      <c r="C352" s="32">
        <f t="shared" si="42"/>
        <v>1643863.7063205934</v>
      </c>
      <c r="D352" s="32">
        <f t="shared" si="48"/>
        <v>734.01355790509842</v>
      </c>
      <c r="E352" s="33">
        <f t="shared" si="43"/>
        <v>4.3404064672281625E-2</v>
      </c>
      <c r="F352" s="34">
        <f t="shared" si="44"/>
        <v>0.1</v>
      </c>
      <c r="G352" s="29">
        <v>0</v>
      </c>
      <c r="H352" s="35">
        <f t="shared" si="45"/>
        <v>13.378927262296106</v>
      </c>
      <c r="I352" s="32">
        <f t="shared" si="46"/>
        <v>408.92257616613955</v>
      </c>
      <c r="J352" s="36">
        <f t="shared" si="47"/>
        <v>1609583.5558533454</v>
      </c>
      <c r="K352" s="36">
        <v>463112.77675666253</v>
      </c>
    </row>
    <row r="353" spans="1:11" x14ac:dyDescent="0.2">
      <c r="A353" s="2">
        <v>339</v>
      </c>
      <c r="B353" s="25">
        <f t="shared" si="41"/>
        <v>23.985209879373151</v>
      </c>
      <c r="C353" s="32">
        <f t="shared" si="42"/>
        <v>1644595.0735714592</v>
      </c>
      <c r="D353" s="32">
        <f t="shared" si="48"/>
        <v>731.36725086579099</v>
      </c>
      <c r="E353" s="33">
        <f t="shared" si="43"/>
        <v>4.3278483771733399E-2</v>
      </c>
      <c r="F353" s="34">
        <f t="shared" si="44"/>
        <v>0.1</v>
      </c>
      <c r="G353" s="29">
        <v>0</v>
      </c>
      <c r="H353" s="35">
        <f t="shared" si="45"/>
        <v>13.267899460140546</v>
      </c>
      <c r="I353" s="32">
        <f t="shared" si="46"/>
        <v>405.52904737318192</v>
      </c>
      <c r="J353" s="36">
        <f t="shared" si="47"/>
        <v>1609989.0849007186</v>
      </c>
      <c r="K353" s="36">
        <v>463623.69725585997</v>
      </c>
    </row>
    <row r="354" spans="1:11" x14ac:dyDescent="0.2">
      <c r="A354" s="2">
        <v>340</v>
      </c>
      <c r="B354" s="25">
        <f t="shared" si="41"/>
        <v>23.899110716650902</v>
      </c>
      <c r="C354" s="32">
        <f t="shared" si="42"/>
        <v>1645323.8116601463</v>
      </c>
      <c r="D354" s="32">
        <f t="shared" si="48"/>
        <v>728.73808868718334</v>
      </c>
      <c r="E354" s="33">
        <f t="shared" si="43"/>
        <v>4.3153627461235508E-2</v>
      </c>
      <c r="F354" s="34">
        <f t="shared" si="44"/>
        <v>0.1</v>
      </c>
      <c r="G354" s="29">
        <v>0</v>
      </c>
      <c r="H354" s="35">
        <f t="shared" si="45"/>
        <v>13.157793045224023</v>
      </c>
      <c r="I354" s="32">
        <f t="shared" si="46"/>
        <v>402.16368048259847</v>
      </c>
      <c r="J354" s="36">
        <f t="shared" si="47"/>
        <v>1610391.2485812013</v>
      </c>
      <c r="K354" s="36">
        <v>464132.06952843681</v>
      </c>
    </row>
    <row r="355" spans="1:11" x14ac:dyDescent="0.2">
      <c r="A355" s="2">
        <v>341</v>
      </c>
      <c r="B355" s="25">
        <f t="shared" si="41"/>
        <v>23.813566968190994</v>
      </c>
      <c r="C355" s="32">
        <f t="shared" si="42"/>
        <v>1646049.9375714543</v>
      </c>
      <c r="D355" s="32">
        <f t="shared" si="48"/>
        <v>726.12591130798683</v>
      </c>
      <c r="E355" s="33">
        <f t="shared" si="43"/>
        <v>4.30294894875448E-2</v>
      </c>
      <c r="F355" s="34">
        <f t="shared" si="44"/>
        <v>0.1</v>
      </c>
      <c r="G355" s="29">
        <v>0</v>
      </c>
      <c r="H355" s="35">
        <f t="shared" si="45"/>
        <v>13.048600371223475</v>
      </c>
      <c r="I355" s="32">
        <f t="shared" si="46"/>
        <v>398.82624178700155</v>
      </c>
      <c r="J355" s="36">
        <f t="shared" si="47"/>
        <v>1610790.0748229884</v>
      </c>
      <c r="K355" s="36">
        <v>464637.90628372628</v>
      </c>
    </row>
    <row r="356" spans="1:11" x14ac:dyDescent="0.2">
      <c r="A356" s="2">
        <v>342</v>
      </c>
      <c r="B356" s="25">
        <f t="shared" si="41"/>
        <v>23.728573471044925</v>
      </c>
      <c r="C356" s="32">
        <f t="shared" si="42"/>
        <v>1646773.4681320717</v>
      </c>
      <c r="D356" s="32">
        <f t="shared" si="48"/>
        <v>723.53056061733514</v>
      </c>
      <c r="E356" s="33">
        <f t="shared" si="43"/>
        <v>4.290606366927361E-2</v>
      </c>
      <c r="F356" s="34">
        <f t="shared" si="44"/>
        <v>0.1</v>
      </c>
      <c r="G356" s="29">
        <v>0</v>
      </c>
      <c r="H356" s="35">
        <f t="shared" si="45"/>
        <v>12.940313855270437</v>
      </c>
      <c r="I356" s="32">
        <f t="shared" si="46"/>
        <v>395.51649951847196</v>
      </c>
      <c r="J356" s="36">
        <f t="shared" si="47"/>
        <v>1611185.5913225068</v>
      </c>
      <c r="K356" s="36">
        <v>465141.22016767366</v>
      </c>
    </row>
    <row r="357" spans="1:11" x14ac:dyDescent="0.2">
      <c r="A357" s="2">
        <v>343</v>
      </c>
      <c r="B357" s="25">
        <f t="shared" si="41"/>
        <v>23.644125124861013</v>
      </c>
      <c r="C357" s="32">
        <f t="shared" si="42"/>
        <v>1647494.4200124943</v>
      </c>
      <c r="D357" s="32">
        <f t="shared" si="48"/>
        <v>720.95188042265363</v>
      </c>
      <c r="E357" s="33">
        <f t="shared" si="43"/>
        <v>4.2783343895680379E-2</v>
      </c>
      <c r="F357" s="34">
        <f t="shared" si="44"/>
        <v>0.1</v>
      </c>
      <c r="G357" s="29">
        <v>0</v>
      </c>
      <c r="H357" s="35">
        <f t="shared" si="45"/>
        <v>12.832925977424448</v>
      </c>
      <c r="I357" s="32">
        <f t="shared" si="46"/>
        <v>392.23422383247447</v>
      </c>
      <c r="J357" s="36">
        <f t="shared" si="47"/>
        <v>1611577.8255463392</v>
      </c>
      <c r="K357" s="36">
        <v>465642.02376315225</v>
      </c>
    </row>
    <row r="358" spans="1:11" x14ac:dyDescent="0.2">
      <c r="A358" s="2">
        <v>344</v>
      </c>
      <c r="B358" s="25">
        <f t="shared" si="41"/>
        <v>23.56021689094943</v>
      </c>
      <c r="C358" s="32">
        <f t="shared" si="42"/>
        <v>1648212.8097289165</v>
      </c>
      <c r="D358" s="32">
        <f t="shared" si="48"/>
        <v>718.3897164221853</v>
      </c>
      <c r="E358" s="33">
        <f t="shared" si="43"/>
        <v>4.266132412572117E-2</v>
      </c>
      <c r="F358" s="34">
        <f t="shared" si="44"/>
        <v>0.1</v>
      </c>
      <c r="G358" s="29">
        <v>0</v>
      </c>
      <c r="H358" s="35">
        <f t="shared" si="45"/>
        <v>12.726429280150835</v>
      </c>
      <c r="I358" s="32">
        <f t="shared" si="46"/>
        <v>388.97918679187148</v>
      </c>
      <c r="J358" s="36">
        <f t="shared" si="47"/>
        <v>1611966.8047331311</v>
      </c>
      <c r="K358" s="36">
        <v>466140.32959027798</v>
      </c>
    </row>
    <row r="359" spans="1:11" x14ac:dyDescent="0.2">
      <c r="A359" s="2">
        <v>345</v>
      </c>
      <c r="B359" s="25">
        <f t="shared" si="41"/>
        <v>23.476843791363621</v>
      </c>
      <c r="C359" s="32">
        <f t="shared" si="42"/>
        <v>1648928.6536450945</v>
      </c>
      <c r="D359" s="32">
        <f t="shared" si="48"/>
        <v>715.84391617798246</v>
      </c>
      <c r="E359" s="33">
        <f t="shared" si="43"/>
        <v>4.2539998387162825E-2</v>
      </c>
      <c r="F359" s="34">
        <f t="shared" si="44"/>
        <v>0.1</v>
      </c>
      <c r="G359" s="29">
        <v>0</v>
      </c>
      <c r="H359" s="35">
        <f t="shared" si="45"/>
        <v>12.620816367802822</v>
      </c>
      <c r="I359" s="32">
        <f t="shared" si="46"/>
        <v>385.75116235111733</v>
      </c>
      <c r="J359" s="36">
        <f t="shared" si="47"/>
        <v>1612352.5558954822</v>
      </c>
      <c r="K359" s="36">
        <v>466636.15010672255</v>
      </c>
    </row>
    <row r="360" spans="1:11" x14ac:dyDescent="0.2">
      <c r="A360" s="2">
        <v>346</v>
      </c>
      <c r="B360" s="25">
        <f t="shared" si="41"/>
        <v>23.39400090799829</v>
      </c>
      <c r="C360" s="32">
        <f t="shared" si="42"/>
        <v>1649641.9679741813</v>
      </c>
      <c r="D360" s="32">
        <f t="shared" si="48"/>
        <v>713.3143290868029</v>
      </c>
      <c r="E360" s="33">
        <f t="shared" si="43"/>
        <v>4.2419360775436912E-2</v>
      </c>
      <c r="F360" s="34">
        <f t="shared" si="44"/>
        <v>0.1</v>
      </c>
      <c r="G360" s="29">
        <v>0</v>
      </c>
      <c r="H360" s="35">
        <f t="shared" si="45"/>
        <v>12.516079906107942</v>
      </c>
      <c r="I360" s="32">
        <f t="shared" si="46"/>
        <v>382.549926340551</v>
      </c>
      <c r="J360" s="36">
        <f t="shared" si="47"/>
        <v>1612735.1058218228</v>
      </c>
      <c r="K360" s="36">
        <v>467129.49770802463</v>
      </c>
    </row>
    <row r="361" spans="1:11" x14ac:dyDescent="0.2">
      <c r="A361" s="2">
        <v>347</v>
      </c>
      <c r="B361" s="25">
        <f t="shared" si="41"/>
        <v>23.311683381703116</v>
      </c>
      <c r="C361" s="32">
        <f t="shared" si="42"/>
        <v>1650352.7687805346</v>
      </c>
      <c r="D361" s="32">
        <f t="shared" si="48"/>
        <v>710.80080635333434</v>
      </c>
      <c r="E361" s="33">
        <f t="shared" si="43"/>
        <v>4.2299405452781269E-2</v>
      </c>
      <c r="F361" s="34">
        <f t="shared" si="44"/>
        <v>0.1</v>
      </c>
      <c r="G361" s="29">
        <v>0</v>
      </c>
      <c r="H361" s="35">
        <f t="shared" si="45"/>
        <v>12.412212621658707</v>
      </c>
      <c r="I361" s="32">
        <f t="shared" si="46"/>
        <v>379.37525645083076</v>
      </c>
      <c r="J361" s="36">
        <f t="shared" si="47"/>
        <v>1613114.4810782736</v>
      </c>
      <c r="K361" s="36">
        <v>467620.38472789997</v>
      </c>
    </row>
    <row r="362" spans="1:11" x14ac:dyDescent="0.2">
      <c r="A362" s="2">
        <v>348</v>
      </c>
      <c r="B362" s="25">
        <f t="shared" si="41"/>
        <v>23.229886411412025</v>
      </c>
      <c r="C362" s="32">
        <f t="shared" si="42"/>
        <v>1651061.0719814976</v>
      </c>
      <c r="D362" s="32">
        <f t="shared" si="48"/>
        <v>708.30320096295327</v>
      </c>
      <c r="E362" s="33">
        <f t="shared" si="43"/>
        <v>4.2180126647301412E-2</v>
      </c>
      <c r="F362" s="34">
        <f t="shared" si="44"/>
        <v>0.1</v>
      </c>
      <c r="G362" s="29">
        <v>0</v>
      </c>
      <c r="H362" s="35">
        <f t="shared" si="45"/>
        <v>12.309207301407511</v>
      </c>
      <c r="I362" s="32">
        <f t="shared" si="46"/>
        <v>376.22693221749267</v>
      </c>
      <c r="J362" s="36">
        <f t="shared" si="47"/>
        <v>1613490.7080104912</v>
      </c>
      <c r="K362" s="36">
        <v>468108.82343854965</v>
      </c>
    </row>
    <row r="363" spans="1:11" x14ac:dyDescent="0.2">
      <c r="A363" s="2">
        <v>349</v>
      </c>
      <c r="B363" s="25">
        <f t="shared" si="41"/>
        <v>23.148605253287808</v>
      </c>
      <c r="C363" s="32">
        <f t="shared" si="42"/>
        <v>1651766.8933491544</v>
      </c>
      <c r="D363" s="32">
        <f t="shared" si="48"/>
        <v>705.82136765681207</v>
      </c>
      <c r="E363" s="33">
        <f t="shared" si="43"/>
        <v>4.2061518652016169E-2</v>
      </c>
      <c r="F363" s="34">
        <f t="shared" si="44"/>
        <v>0.1</v>
      </c>
      <c r="G363" s="29">
        <v>0</v>
      </c>
      <c r="H363" s="35">
        <f t="shared" si="45"/>
        <v>12.207056792165719</v>
      </c>
      <c r="I363" s="32">
        <f t="shared" si="46"/>
        <v>373.10473500564456</v>
      </c>
      <c r="J363" s="36">
        <f t="shared" si="47"/>
        <v>1613863.8127454969</v>
      </c>
      <c r="K363" s="36">
        <v>468594.82605096686</v>
      </c>
    </row>
    <row r="364" spans="1:11" x14ac:dyDescent="0.2">
      <c r="A364" s="2">
        <v>350</v>
      </c>
      <c r="B364" s="25">
        <f t="shared" si="41"/>
        <v>23.067835219881669</v>
      </c>
      <c r="C364" s="32">
        <f t="shared" si="42"/>
        <v>1652470.2485120588</v>
      </c>
      <c r="D364" s="32">
        <f t="shared" si="48"/>
        <v>703.35516290436499</v>
      </c>
      <c r="E364" s="33">
        <f t="shared" si="43"/>
        <v>4.1943575823948774E-2</v>
      </c>
      <c r="F364" s="34">
        <f t="shared" si="44"/>
        <v>0.1</v>
      </c>
      <c r="G364" s="29">
        <v>0</v>
      </c>
      <c r="H364" s="35">
        <f t="shared" si="45"/>
        <v>12.105754000106915</v>
      </c>
      <c r="I364" s="32">
        <f t="shared" si="46"/>
        <v>370.00844799478443</v>
      </c>
      <c r="J364" s="36">
        <f t="shared" si="47"/>
        <v>1614233.8211934916</v>
      </c>
      <c r="K364" s="36">
        <v>469078.40471524221</v>
      </c>
    </row>
    <row r="365" spans="1:11" x14ac:dyDescent="0.2">
      <c r="A365" s="2">
        <v>351</v>
      </c>
      <c r="B365" s="25">
        <f t="shared" si="41"/>
        <v>22.987571679307436</v>
      </c>
      <c r="C365" s="32">
        <f t="shared" si="42"/>
        <v>1653171.1529569381</v>
      </c>
      <c r="D365" s="32">
        <f t="shared" si="48"/>
        <v>700.90444487938657</v>
      </c>
      <c r="E365" s="33">
        <f t="shared" si="43"/>
        <v>4.1826292583235572E-2</v>
      </c>
      <c r="F365" s="34">
        <f t="shared" si="44"/>
        <v>0.1</v>
      </c>
      <c r="G365" s="29">
        <v>0</v>
      </c>
      <c r="H365" s="35">
        <f t="shared" si="45"/>
        <v>12.00529189027427</v>
      </c>
      <c r="I365" s="32">
        <f t="shared" si="46"/>
        <v>366.93785616373435</v>
      </c>
      <c r="J365" s="36">
        <f t="shared" si="47"/>
        <v>1614600.7590496554</v>
      </c>
      <c r="K365" s="36">
        <v>469559.57152086752</v>
      </c>
    </row>
    <row r="366" spans="1:11" x14ac:dyDescent="0.2">
      <c r="A366" s="2">
        <v>352</v>
      </c>
      <c r="B366" s="25">
        <f t="shared" si="41"/>
        <v>22.907810054430115</v>
      </c>
      <c r="C366" s="32">
        <f t="shared" si="42"/>
        <v>1653869.6220303713</v>
      </c>
      <c r="D366" s="32">
        <f t="shared" si="48"/>
        <v>698.46907343319617</v>
      </c>
      <c r="E366" s="33">
        <f t="shared" si="43"/>
        <v>4.1709663412254828E-2</v>
      </c>
      <c r="F366" s="34">
        <f t="shared" si="44"/>
        <v>0.1</v>
      </c>
      <c r="G366" s="29">
        <v>0</v>
      </c>
      <c r="H366" s="35">
        <f t="shared" si="45"/>
        <v>11.905663486092008</v>
      </c>
      <c r="I366" s="32">
        <f t="shared" si="46"/>
        <v>363.89274627571172</v>
      </c>
      <c r="J366" s="36">
        <f t="shared" si="47"/>
        <v>1614964.6517959312</v>
      </c>
      <c r="K366" s="36">
        <v>470038.338497038</v>
      </c>
    </row>
    <row r="367" spans="1:11" x14ac:dyDescent="0.2">
      <c r="A367" s="2">
        <v>353</v>
      </c>
      <c r="B367" s="25">
        <f t="shared" si="41"/>
        <v>22.828545822068509</v>
      </c>
      <c r="C367" s="32">
        <f t="shared" si="42"/>
        <v>1654565.6709404448</v>
      </c>
      <c r="D367" s="32">
        <f t="shared" si="48"/>
        <v>696.04891007347032</v>
      </c>
      <c r="E367" s="33">
        <f t="shared" si="43"/>
        <v>4.1593682854758438E-2</v>
      </c>
      <c r="F367" s="34">
        <f t="shared" si="44"/>
        <v>0.1</v>
      </c>
      <c r="G367" s="29">
        <v>0</v>
      </c>
      <c r="H367" s="35">
        <f t="shared" si="45"/>
        <v>11.80686186888091</v>
      </c>
      <c r="I367" s="32">
        <f t="shared" si="46"/>
        <v>360.872906863536</v>
      </c>
      <c r="J367" s="36">
        <f t="shared" si="47"/>
        <v>1615325.5247027946</v>
      </c>
      <c r="K367" s="36">
        <v>470514.71761295298</v>
      </c>
    </row>
    <row r="368" spans="1:11" x14ac:dyDescent="0.2">
      <c r="A368" s="2">
        <v>354</v>
      </c>
      <c r="B368" s="25">
        <f t="shared" si="41"/>
        <v>22.749774512211665</v>
      </c>
      <c r="C368" s="32">
        <f t="shared" si="42"/>
        <v>1655259.3147583813</v>
      </c>
      <c r="D368" s="32">
        <f t="shared" si="48"/>
        <v>693.64381793653592</v>
      </c>
      <c r="E368" s="33">
        <f t="shared" si="43"/>
        <v>4.1478345515002291E-2</v>
      </c>
      <c r="F368" s="34">
        <f t="shared" si="44"/>
        <v>0.1</v>
      </c>
      <c r="G368" s="29">
        <v>0</v>
      </c>
      <c r="H368" s="35">
        <f t="shared" si="45"/>
        <v>11.708880177377853</v>
      </c>
      <c r="I368" s="32">
        <f t="shared" si="46"/>
        <v>357.87812821491377</v>
      </c>
      <c r="J368" s="36">
        <f t="shared" si="47"/>
        <v>1615683.4028310096</v>
      </c>
      <c r="K368" s="36">
        <v>470988.72077811515</v>
      </c>
    </row>
    <row r="369" spans="1:11" x14ac:dyDescent="0.2">
      <c r="A369" s="2">
        <v>355</v>
      </c>
      <c r="B369" s="25">
        <f t="shared" si="41"/>
        <v>22.671491707248705</v>
      </c>
      <c r="C369" s="32">
        <f t="shared" si="42"/>
        <v>1655950.5684201475</v>
      </c>
      <c r="D369" s="32">
        <f t="shared" si="48"/>
        <v>691.25366176618263</v>
      </c>
      <c r="E369" s="33">
        <f t="shared" si="43"/>
        <v>4.1363646056977177E-2</v>
      </c>
      <c r="F369" s="34">
        <f t="shared" si="44"/>
        <v>0.1</v>
      </c>
      <c r="G369" s="29">
        <v>0</v>
      </c>
      <c r="H369" s="35">
        <f t="shared" si="45"/>
        <v>11.611711607259329</v>
      </c>
      <c r="I369" s="32">
        <f t="shared" si="46"/>
        <v>354.90820235791165</v>
      </c>
      <c r="J369" s="36">
        <f t="shared" si="47"/>
        <v>1616038.3110333674</v>
      </c>
      <c r="K369" s="36">
        <v>471460.35984262836</v>
      </c>
    </row>
    <row r="370" spans="1:11" x14ac:dyDescent="0.2">
      <c r="A370" s="2">
        <v>356</v>
      </c>
      <c r="B370" s="25">
        <f t="shared" si="41"/>
        <v>22.593693041212177</v>
      </c>
      <c r="C370" s="32">
        <f t="shared" si="42"/>
        <v>1656639.446728036</v>
      </c>
      <c r="D370" s="32">
        <f t="shared" si="48"/>
        <v>688.87830788851716</v>
      </c>
      <c r="E370" s="33">
        <f t="shared" si="43"/>
        <v>4.1249579203443174E-2</v>
      </c>
      <c r="F370" s="34">
        <f t="shared" si="44"/>
        <v>0.1</v>
      </c>
      <c r="G370" s="29">
        <v>0</v>
      </c>
      <c r="H370" s="35">
        <f t="shared" si="45"/>
        <v>11.515349410668916</v>
      </c>
      <c r="I370" s="32">
        <f t="shared" si="46"/>
        <v>351.96292304648148</v>
      </c>
      <c r="J370" s="36">
        <f t="shared" si="47"/>
        <v>1616390.2739564138</v>
      </c>
      <c r="K370" s="36">
        <v>471929.64659749373</v>
      </c>
    </row>
    <row r="371" spans="1:11" x14ac:dyDescent="0.2">
      <c r="A371" s="2">
        <v>357</v>
      </c>
      <c r="B371" s="25">
        <f t="shared" si="41"/>
        <v>22.516374199034022</v>
      </c>
      <c r="C371" s="32">
        <f t="shared" si="42"/>
        <v>1657325.9643522275</v>
      </c>
      <c r="D371" s="32">
        <f t="shared" si="48"/>
        <v>686.51762419147417</v>
      </c>
      <c r="E371" s="33">
        <f t="shared" si="43"/>
        <v>4.1136139735301086E-2</v>
      </c>
      <c r="F371" s="34">
        <f t="shared" si="44"/>
        <v>0.1</v>
      </c>
      <c r="G371" s="29">
        <v>0</v>
      </c>
      <c r="H371" s="35">
        <f t="shared" si="45"/>
        <v>11.419786895748683</v>
      </c>
      <c r="I371" s="32">
        <f t="shared" si="46"/>
        <v>349.04208574615365</v>
      </c>
      <c r="J371" s="36">
        <f t="shared" si="47"/>
        <v>1616739.3160421599</v>
      </c>
      <c r="K371" s="36">
        <v>472396.59277490462</v>
      </c>
    </row>
    <row r="372" spans="1:11" x14ac:dyDescent="0.2">
      <c r="A372" s="2">
        <v>358</v>
      </c>
      <c r="B372" s="25">
        <f t="shared" si="41"/>
        <v>22.439530915814593</v>
      </c>
      <c r="C372" s="32">
        <f t="shared" si="42"/>
        <v>1658010.1358323274</v>
      </c>
      <c r="D372" s="32">
        <f t="shared" si="48"/>
        <v>684.17148009990342</v>
      </c>
      <c r="E372" s="33">
        <f t="shared" si="43"/>
        <v>4.1023322490635152E-2</v>
      </c>
      <c r="F372" s="34">
        <f t="shared" si="44"/>
        <v>0.1</v>
      </c>
      <c r="G372" s="29">
        <v>0</v>
      </c>
      <c r="H372" s="35">
        <f t="shared" si="45"/>
        <v>11.325017426174465</v>
      </c>
      <c r="I372" s="32">
        <f t="shared" si="46"/>
        <v>346.1454876198282</v>
      </c>
      <c r="J372" s="36">
        <f t="shared" si="47"/>
        <v>1617085.4615297797</v>
      </c>
      <c r="K372" s="36">
        <v>472861.2100485398</v>
      </c>
    </row>
    <row r="373" spans="1:11" x14ac:dyDescent="0.2">
      <c r="A373" s="2">
        <v>359</v>
      </c>
      <c r="B373" s="25">
        <f t="shared" si="41"/>
        <v>22.363158976103882</v>
      </c>
      <c r="C373" s="32">
        <f t="shared" si="42"/>
        <v>1658691.9755788834</v>
      </c>
      <c r="D373" s="32">
        <f t="shared" si="48"/>
        <v>681.83974655601196</v>
      </c>
      <c r="E373" s="33">
        <f t="shared" si="43"/>
        <v>4.0911122364057945E-2</v>
      </c>
      <c r="F373" s="34">
        <f t="shared" si="44"/>
        <v>0.1</v>
      </c>
      <c r="G373" s="29">
        <v>0</v>
      </c>
      <c r="H373" s="35">
        <f t="shared" si="45"/>
        <v>11.231034420695014</v>
      </c>
      <c r="I373" s="32">
        <f t="shared" si="46"/>
        <v>343.27292751369572</v>
      </c>
      <c r="J373" s="36">
        <f t="shared" si="47"/>
        <v>1617428.7344572935</v>
      </c>
      <c r="K373" s="36">
        <v>473323.51003385527</v>
      </c>
    </row>
    <row r="374" spans="1:11" x14ac:dyDescent="0.2">
      <c r="A374" s="2">
        <v>360</v>
      </c>
      <c r="B374" s="25">
        <f t="shared" si="41"/>
        <v>22.287254213195116</v>
      </c>
      <c r="C374" s="32">
        <f t="shared" si="42"/>
        <v>1659371.4978748795</v>
      </c>
      <c r="D374" s="32">
        <f t="shared" si="48"/>
        <v>679.52229599608108</v>
      </c>
      <c r="E374" s="33">
        <f t="shared" si="43"/>
        <v>4.0799534305870924E-2</v>
      </c>
      <c r="F374" s="34">
        <f t="shared" si="44"/>
        <v>0.1</v>
      </c>
      <c r="G374" s="29">
        <v>0</v>
      </c>
      <c r="H374" s="35">
        <f t="shared" si="45"/>
        <v>11.137831352674954</v>
      </c>
      <c r="I374" s="32">
        <f t="shared" si="46"/>
        <v>340.42420594326819</v>
      </c>
      <c r="J374" s="36">
        <f t="shared" si="47"/>
        <v>1617769.1586632368</v>
      </c>
      <c r="K374" s="36">
        <v>473783.50428837474</v>
      </c>
    </row>
    <row r="375" spans="1:11" x14ac:dyDescent="0.2">
      <c r="A375" s="2">
        <v>361</v>
      </c>
      <c r="B375" s="25">
        <f t="shared" si="41"/>
        <v>22.211812508430395</v>
      </c>
      <c r="C375" s="32">
        <f t="shared" si="42"/>
        <v>1660048.7168772065</v>
      </c>
      <c r="D375" s="32">
        <f t="shared" si="48"/>
        <v>677.21900232695043</v>
      </c>
      <c r="E375" s="33">
        <f t="shared" si="43"/>
        <v>4.0688553321266564E-2</v>
      </c>
      <c r="F375" s="34">
        <f t="shared" si="44"/>
        <v>0.1</v>
      </c>
      <c r="G375" s="29">
        <v>0</v>
      </c>
      <c r="H375" s="35">
        <f t="shared" si="45"/>
        <v>11.045401749641552</v>
      </c>
      <c r="I375" s="32">
        <f t="shared" si="46"/>
        <v>337.59912507950071</v>
      </c>
      <c r="J375" s="36">
        <f t="shared" si="47"/>
        <v>1618106.7577883163</v>
      </c>
      <c r="K375" s="36">
        <v>474241.20431197854</v>
      </c>
    </row>
    <row r="376" spans="1:11" x14ac:dyDescent="0.2">
      <c r="A376" s="2">
        <v>362</v>
      </c>
      <c r="B376" s="25">
        <f t="shared" si="41"/>
        <v>22.136829790517826</v>
      </c>
      <c r="C376" s="32">
        <f t="shared" si="42"/>
        <v>1660723.6466181187</v>
      </c>
      <c r="D376" s="32">
        <f t="shared" si="48"/>
        <v>674.92974091228098</v>
      </c>
      <c r="E376" s="33">
        <f t="shared" si="43"/>
        <v>4.057817446972569E-2</v>
      </c>
      <c r="F376" s="34">
        <f t="shared" si="44"/>
        <v>0.1</v>
      </c>
      <c r="G376" s="29">
        <v>0</v>
      </c>
      <c r="H376" s="35">
        <f t="shared" si="45"/>
        <v>10.953739192835229</v>
      </c>
      <c r="I376" s="32">
        <f t="shared" si="46"/>
        <v>334.79748873509544</v>
      </c>
      <c r="J376" s="36">
        <f t="shared" si="47"/>
        <v>1618441.5552770514</v>
      </c>
      <c r="K376" s="36">
        <v>474696.62154719111</v>
      </c>
    </row>
    <row r="377" spans="1:11" x14ac:dyDescent="0.2">
      <c r="A377" s="2">
        <v>363</v>
      </c>
      <c r="B377" s="25">
        <f t="shared" si="41"/>
        <v>22.062302034860505</v>
      </c>
      <c r="C377" s="32">
        <f t="shared" si="42"/>
        <v>1661396.3010066601</v>
      </c>
      <c r="D377" s="32">
        <f t="shared" si="48"/>
        <v>672.65438854135573</v>
      </c>
      <c r="E377" s="33">
        <f t="shared" si="43"/>
        <v>4.0468392864104863E-2</v>
      </c>
      <c r="F377" s="34">
        <f t="shared" si="44"/>
        <v>0.1</v>
      </c>
      <c r="G377" s="29">
        <v>0</v>
      </c>
      <c r="H377" s="35">
        <f t="shared" si="45"/>
        <v>10.862837316763814</v>
      </c>
      <c r="I377" s="32">
        <f t="shared" si="46"/>
        <v>332.01910235084364</v>
      </c>
      <c r="J377" s="36">
        <f t="shared" si="47"/>
        <v>1618773.5743794022</v>
      </c>
      <c r="K377" s="36">
        <v>475149.76737946708</v>
      </c>
    </row>
    <row r="378" spans="1:11" x14ac:dyDescent="0.2">
      <c r="A378" s="2">
        <v>364</v>
      </c>
      <c r="B378" s="25">
        <f t="shared" si="41"/>
        <v>21.988225262896481</v>
      </c>
      <c r="C378" s="32">
        <f t="shared" si="42"/>
        <v>1662066.6938300808</v>
      </c>
      <c r="D378" s="32">
        <f t="shared" si="48"/>
        <v>670.39282342069782</v>
      </c>
      <c r="E378" s="33">
        <f t="shared" si="43"/>
        <v>4.0359203670080702E-2</v>
      </c>
      <c r="F378" s="34">
        <f t="shared" si="44"/>
        <v>0.1</v>
      </c>
      <c r="G378" s="29">
        <v>0</v>
      </c>
      <c r="H378" s="35">
        <f t="shared" si="45"/>
        <v>10.772689808760493</v>
      </c>
      <c r="I378" s="32">
        <f t="shared" si="46"/>
        <v>329.26377298213055</v>
      </c>
      <c r="J378" s="36">
        <f t="shared" si="47"/>
        <v>1619102.8381523844</v>
      </c>
      <c r="K378" s="36">
        <v>475600.65313747583</v>
      </c>
    </row>
    <row r="379" spans="1:11" x14ac:dyDescent="0.2">
      <c r="A379" s="2">
        <v>365</v>
      </c>
      <c r="B379" s="25">
        <f t="shared" si="41"/>
        <v>21.914595541450019</v>
      </c>
      <c r="C379" s="32">
        <f t="shared" si="42"/>
        <v>1662734.8387552239</v>
      </c>
      <c r="D379" s="32">
        <f t="shared" si="48"/>
        <v>668.14492514310405</v>
      </c>
      <c r="E379" s="33">
        <f t="shared" si="43"/>
        <v>4.0250602105321699E-2</v>
      </c>
      <c r="F379" s="34">
        <f t="shared" si="44"/>
        <v>0.1</v>
      </c>
      <c r="G379" s="29">
        <v>0</v>
      </c>
      <c r="H379" s="35">
        <f t="shared" si="45"/>
        <v>10.683290408545426</v>
      </c>
      <c r="I379" s="32">
        <f t="shared" si="46"/>
        <v>326.53130928553094</v>
      </c>
      <c r="J379" s="36">
        <f t="shared" si="47"/>
        <v>1619429.3694616698</v>
      </c>
      <c r="K379" s="36">
        <v>476049.29009338474</v>
      </c>
    </row>
    <row r="380" spans="1:11" x14ac:dyDescent="0.2">
      <c r="A380" s="2">
        <v>366</v>
      </c>
      <c r="B380" s="25">
        <f t="shared" si="41"/>
        <v>21.841408982093647</v>
      </c>
      <c r="C380" s="32">
        <f t="shared" si="42"/>
        <v>1663400.7493299001</v>
      </c>
      <c r="D380" s="32">
        <f t="shared" si="48"/>
        <v>665.91057467623614</v>
      </c>
      <c r="E380" s="33">
        <f t="shared" si="43"/>
        <v>4.0142583438824465E-2</v>
      </c>
      <c r="F380" s="34">
        <f t="shared" si="44"/>
        <v>0.1</v>
      </c>
      <c r="G380" s="29">
        <v>0</v>
      </c>
      <c r="H380" s="35">
        <f t="shared" si="45"/>
        <v>10.594632907791004</v>
      </c>
      <c r="I380" s="32">
        <f t="shared" si="46"/>
        <v>323.82152150552764</v>
      </c>
      <c r="J380" s="36">
        <f t="shared" si="47"/>
        <v>1619753.1909831753</v>
      </c>
      <c r="K380" s="36">
        <v>476495.68946314114</v>
      </c>
    </row>
    <row r="381" spans="1:11" x14ac:dyDescent="0.2">
      <c r="A381" s="2">
        <v>367</v>
      </c>
      <c r="B381" s="25">
        <f t="shared" si="41"/>
        <v>21.768661740520781</v>
      </c>
      <c r="C381" s="32">
        <f t="shared" si="42"/>
        <v>1664064.438984239</v>
      </c>
      <c r="D381" s="32">
        <f t="shared" si="48"/>
        <v>663.68965433887206</v>
      </c>
      <c r="E381" s="33">
        <f t="shared" si="43"/>
        <v>4.0035142990271479E-2</v>
      </c>
      <c r="F381" s="34">
        <f t="shared" si="44"/>
        <v>0.1</v>
      </c>
      <c r="G381" s="29">
        <v>0</v>
      </c>
      <c r="H381" s="35">
        <f t="shared" si="45"/>
        <v>10.506711149690712</v>
      </c>
      <c r="I381" s="32">
        <f t="shared" si="46"/>
        <v>321.13422146131495</v>
      </c>
      <c r="J381" s="36">
        <f t="shared" si="47"/>
        <v>1620074.3252046367</v>
      </c>
      <c r="K381" s="36">
        <v>476939.86240675254</v>
      </c>
    </row>
    <row r="382" spans="1:11" x14ac:dyDescent="0.2">
      <c r="A382" s="2">
        <v>368</v>
      </c>
      <c r="B382" s="25">
        <f t="shared" si="41"/>
        <v>21.696350015928861</v>
      </c>
      <c r="C382" s="32">
        <f t="shared" si="42"/>
        <v>1664725.9210320227</v>
      </c>
      <c r="D382" s="32">
        <f t="shared" si="48"/>
        <v>661.48204778367653</v>
      </c>
      <c r="E382" s="33">
        <f t="shared" si="43"/>
        <v>3.9928276129314141E-2</v>
      </c>
      <c r="F382" s="34">
        <f t="shared" si="44"/>
        <v>0.1</v>
      </c>
      <c r="G382" s="29">
        <v>0</v>
      </c>
      <c r="H382" s="35">
        <f t="shared" si="45"/>
        <v>10.419519028531569</v>
      </c>
      <c r="I382" s="32">
        <f t="shared" si="46"/>
        <v>318.46922253377016</v>
      </c>
      <c r="J382" s="36">
        <f t="shared" si="47"/>
        <v>1620392.7944271704</v>
      </c>
      <c r="K382" s="36">
        <v>477381.82002856559</v>
      </c>
    </row>
    <row r="383" spans="1:11" x14ac:dyDescent="0.2">
      <c r="A383" s="2">
        <v>369</v>
      </c>
      <c r="B383" s="25">
        <f t="shared" si="41"/>
        <v>21.624470050412839</v>
      </c>
      <c r="C383" s="32">
        <f t="shared" si="42"/>
        <v>1665385.2086720001</v>
      </c>
      <c r="D383" s="32">
        <f t="shared" si="48"/>
        <v>659.28763997741044</v>
      </c>
      <c r="E383" s="33">
        <f t="shared" si="43"/>
        <v>3.9821978274847784E-2</v>
      </c>
      <c r="F383" s="34">
        <f t="shared" si="44"/>
        <v>0.1</v>
      </c>
      <c r="G383" s="29">
        <v>0</v>
      </c>
      <c r="H383" s="35">
        <f t="shared" si="45"/>
        <v>10.333050489270123</v>
      </c>
      <c r="I383" s="32">
        <f t="shared" si="46"/>
        <v>315.82633965243207</v>
      </c>
      <c r="J383" s="36">
        <f t="shared" si="47"/>
        <v>1620708.6207668229</v>
      </c>
      <c r="K383" s="36">
        <v>477821.57337754389</v>
      </c>
    </row>
    <row r="384" spans="1:11" x14ac:dyDescent="0.2">
      <c r="A384" s="2">
        <v>370</v>
      </c>
      <c r="B384" s="25">
        <f t="shared" si="41"/>
        <v>21.553018128368425</v>
      </c>
      <c r="C384" s="32">
        <f t="shared" si="42"/>
        <v>1666042.314989185</v>
      </c>
      <c r="D384" s="32">
        <f t="shared" si="48"/>
        <v>657.10631718486547</v>
      </c>
      <c r="E384" s="33">
        <f t="shared" si="43"/>
        <v>3.9716244894512767E-2</v>
      </c>
      <c r="F384" s="34">
        <f t="shared" si="44"/>
        <v>0.1</v>
      </c>
      <c r="G384" s="29">
        <v>0</v>
      </c>
      <c r="H384" s="35">
        <f t="shared" si="45"/>
        <v>10.24729952711195</v>
      </c>
      <c r="I384" s="32">
        <f t="shared" si="46"/>
        <v>313.20538928272572</v>
      </c>
      <c r="J384" s="36">
        <f t="shared" si="47"/>
        <v>1621021.8261561056</v>
      </c>
      <c r="K384" s="36">
        <v>478259.13344754407</v>
      </c>
    </row>
    <row r="385" spans="1:11" x14ac:dyDescent="0.2">
      <c r="A385" s="2">
        <v>371</v>
      </c>
      <c r="B385" s="25">
        <f t="shared" si="41"/>
        <v>21.48199057590541</v>
      </c>
      <c r="C385" s="32">
        <f t="shared" si="42"/>
        <v>1666697.2529561336</v>
      </c>
      <c r="D385" s="32">
        <f t="shared" si="48"/>
        <v>654.93796694860794</v>
      </c>
      <c r="E385" s="33">
        <f t="shared" si="43"/>
        <v>3.9611071503930929E-2</v>
      </c>
      <c r="F385" s="34">
        <f t="shared" si="44"/>
        <v>0.1</v>
      </c>
      <c r="G385" s="29">
        <v>0</v>
      </c>
      <c r="H385" s="35">
        <f t="shared" si="45"/>
        <v>10.162260187094663</v>
      </c>
      <c r="I385" s="32">
        <f t="shared" si="46"/>
        <v>310.60618941314186</v>
      </c>
      <c r="J385" s="36">
        <f t="shared" si="47"/>
        <v>1621332.4323455188</v>
      </c>
      <c r="K385" s="36">
        <v>478694.5111775907</v>
      </c>
    </row>
    <row r="386" spans="1:11" x14ac:dyDescent="0.2">
      <c r="A386" s="2">
        <v>372</v>
      </c>
      <c r="B386" s="25">
        <f t="shared" si="41"/>
        <v>21.411383760270702</v>
      </c>
      <c r="C386" s="32">
        <f t="shared" si="42"/>
        <v>1667350.0354342051</v>
      </c>
      <c r="D386" s="32">
        <f t="shared" si="48"/>
        <v>652.78247807151638</v>
      </c>
      <c r="E386" s="33">
        <f t="shared" si="43"/>
        <v>3.9506453666039762E-2</v>
      </c>
      <c r="F386" s="34">
        <f t="shared" si="44"/>
        <v>0.1</v>
      </c>
      <c r="G386" s="29">
        <v>0</v>
      </c>
      <c r="H386" s="35">
        <f t="shared" si="45"/>
        <v>10.077926563674364</v>
      </c>
      <c r="I386" s="32">
        <f t="shared" si="46"/>
        <v>308.02855954264345</v>
      </c>
      <c r="J386" s="36">
        <f t="shared" si="47"/>
        <v>1621640.4609050616</v>
      </c>
      <c r="K386" s="36">
        <v>479127.71745214966</v>
      </c>
    </row>
    <row r="387" spans="1:11" x14ac:dyDescent="0.2">
      <c r="A387" s="2">
        <v>373</v>
      </c>
      <c r="B387" s="25">
        <f t="shared" si="41"/>
        <v>21.341194089280581</v>
      </c>
      <c r="C387" s="32">
        <f t="shared" si="42"/>
        <v>1668000.6751748065</v>
      </c>
      <c r="D387" s="32">
        <f t="shared" si="48"/>
        <v>650.63974060141481</v>
      </c>
      <c r="E387" s="33">
        <f t="shared" si="43"/>
        <v>3.9402386990612416E-2</v>
      </c>
      <c r="F387" s="34">
        <f t="shared" si="44"/>
        <v>0.1</v>
      </c>
      <c r="G387" s="29">
        <v>0</v>
      </c>
      <c r="H387" s="35">
        <f t="shared" si="45"/>
        <v>9.9942928003155327</v>
      </c>
      <c r="I387" s="32">
        <f t="shared" si="46"/>
        <v>305.47232066813058</v>
      </c>
      <c r="J387" s="36">
        <f t="shared" si="47"/>
        <v>1621945.9332257297</v>
      </c>
      <c r="K387" s="36">
        <v>479558.7631014004</v>
      </c>
    </row>
    <row r="388" spans="1:11" x14ac:dyDescent="0.2">
      <c r="A388" s="2">
        <v>374</v>
      </c>
      <c r="B388" s="25">
        <f t="shared" si="41"/>
        <v>21.271418010762524</v>
      </c>
      <c r="C388" s="32">
        <f t="shared" si="42"/>
        <v>1668649.1848206173</v>
      </c>
      <c r="D388" s="32">
        <f t="shared" si="48"/>
        <v>648.50964581081644</v>
      </c>
      <c r="E388" s="33">
        <f t="shared" si="43"/>
        <v>3.9298867133498443E-2</v>
      </c>
      <c r="F388" s="34">
        <f t="shared" si="44"/>
        <v>0.1</v>
      </c>
      <c r="G388" s="29">
        <v>0</v>
      </c>
      <c r="H388" s="35">
        <f t="shared" si="45"/>
        <v>9.9113530890843258</v>
      </c>
      <c r="I388" s="32">
        <f t="shared" si="46"/>
        <v>302.93729527198326</v>
      </c>
      <c r="J388" s="36">
        <f t="shared" si="47"/>
        <v>1622248.8705210018</v>
      </c>
      <c r="K388" s="36">
        <v>479987.65890150663</v>
      </c>
    </row>
    <row r="389" spans="1:11" x14ac:dyDescent="0.2">
      <c r="A389" s="2">
        <v>375</v>
      </c>
      <c r="B389" s="25">
        <f t="shared" si="41"/>
        <v>21.202052012005979</v>
      </c>
      <c r="C389" s="32">
        <f t="shared" si="42"/>
        <v>1669295.5769067996</v>
      </c>
      <c r="D389" s="32">
        <f t="shared" si="48"/>
        <v>646.3920861822553</v>
      </c>
      <c r="E389" s="33">
        <f t="shared" si="43"/>
        <v>3.9195889796113229E-2</v>
      </c>
      <c r="F389" s="34">
        <f t="shared" si="44"/>
        <v>0.1</v>
      </c>
      <c r="G389" s="29">
        <v>0</v>
      </c>
      <c r="H389" s="35">
        <f t="shared" si="45"/>
        <v>9.8291016702452421</v>
      </c>
      <c r="I389" s="32">
        <f t="shared" si="46"/>
        <v>300.42330730975328</v>
      </c>
      <c r="J389" s="36">
        <f t="shared" si="47"/>
        <v>1622549.2938283116</v>
      </c>
      <c r="K389" s="36">
        <v>480414.41557488561</v>
      </c>
    </row>
    <row r="390" spans="1:11" x14ac:dyDescent="0.2">
      <c r="A390" s="2">
        <v>376</v>
      </c>
      <c r="B390" s="25">
        <f t="shared" si="41"/>
        <v>21.133092619222133</v>
      </c>
      <c r="C390" s="32">
        <f t="shared" si="42"/>
        <v>1669939.8638621916</v>
      </c>
      <c r="D390" s="32">
        <f t="shared" si="48"/>
        <v>644.28695539198816</v>
      </c>
      <c r="E390" s="33">
        <f t="shared" si="43"/>
        <v>3.9093450724816597E-2</v>
      </c>
      <c r="F390" s="34">
        <f t="shared" si="44"/>
        <v>0.1</v>
      </c>
      <c r="G390" s="29">
        <v>0</v>
      </c>
      <c r="H390" s="35">
        <f t="shared" si="45"/>
        <v>9.7475328318611414</v>
      </c>
      <c r="I390" s="32">
        <f t="shared" si="46"/>
        <v>297.93018219792771</v>
      </c>
      <c r="J390" s="36">
        <f t="shared" si="47"/>
        <v>1622847.2240105094</v>
      </c>
      <c r="K390" s="36">
        <v>480839.04379047645</v>
      </c>
    </row>
    <row r="391" spans="1:11" x14ac:dyDescent="0.2">
      <c r="A391" s="2">
        <v>377</v>
      </c>
      <c r="B391" s="25">
        <f t="shared" si="41"/>
        <v>21.064536397012564</v>
      </c>
      <c r="C391" s="32">
        <f t="shared" si="42"/>
        <v>1670582.0580104832</v>
      </c>
      <c r="D391" s="32">
        <f t="shared" si="48"/>
        <v>642.19414829160087</v>
      </c>
      <c r="E391" s="33">
        <f t="shared" si="43"/>
        <v>3.8991545710275376E-2</v>
      </c>
      <c r="F391" s="34">
        <f t="shared" si="44"/>
        <v>0.1</v>
      </c>
      <c r="G391" s="29">
        <v>0</v>
      </c>
      <c r="H391" s="35">
        <f t="shared" si="45"/>
        <v>9.6666409093965768</v>
      </c>
      <c r="I391" s="32">
        <f t="shared" si="46"/>
        <v>295.45774680182205</v>
      </c>
      <c r="J391" s="36">
        <f t="shared" si="47"/>
        <v>1623142.6817573113</v>
      </c>
      <c r="K391" s="36">
        <v>481261.55416400667</v>
      </c>
    </row>
    <row r="392" spans="1:11" x14ac:dyDescent="0.2">
      <c r="A392" s="2">
        <v>378</v>
      </c>
      <c r="B392" s="25">
        <f t="shared" si="41"/>
        <v>20.996379947846325</v>
      </c>
      <c r="C392" s="32">
        <f t="shared" si="42"/>
        <v>1671222.1715713777</v>
      </c>
      <c r="D392" s="32">
        <f t="shared" si="48"/>
        <v>640.11356089450419</v>
      </c>
      <c r="E392" s="33">
        <f t="shared" si="43"/>
        <v>3.889017058698517E-2</v>
      </c>
      <c r="F392" s="34">
        <f t="shared" si="44"/>
        <v>0.1</v>
      </c>
      <c r="G392" s="29">
        <v>0</v>
      </c>
      <c r="H392" s="35">
        <f t="shared" si="45"/>
        <v>9.586420285324424</v>
      </c>
      <c r="I392" s="32">
        <f t="shared" si="46"/>
        <v>293.0058294235381</v>
      </c>
      <c r="J392" s="36">
        <f t="shared" si="47"/>
        <v>1623435.6875867348</v>
      </c>
      <c r="K392" s="36">
        <v>481681.95725825761</v>
      </c>
    </row>
    <row r="393" spans="1:11" x14ac:dyDescent="0.2">
      <c r="A393" s="2">
        <v>379</v>
      </c>
      <c r="B393" s="25">
        <f t="shared" si="41"/>
        <v>20.92861991154567</v>
      </c>
      <c r="C393" s="32">
        <f t="shared" si="42"/>
        <v>1671860.216661735</v>
      </c>
      <c r="D393" s="32">
        <f t="shared" si="48"/>
        <v>638.04509035730734</v>
      </c>
      <c r="E393" s="33">
        <f t="shared" si="43"/>
        <v>3.878932123260239E-2</v>
      </c>
      <c r="F393" s="34">
        <f t="shared" si="44"/>
        <v>0.1</v>
      </c>
      <c r="G393" s="29">
        <v>0</v>
      </c>
      <c r="H393" s="35">
        <f t="shared" si="45"/>
        <v>9.5068653887357737</v>
      </c>
      <c r="I393" s="32">
        <f t="shared" si="46"/>
        <v>290.57425979004535</v>
      </c>
      <c r="J393" s="36">
        <f t="shared" si="47"/>
        <v>1623726.2618465249</v>
      </c>
      <c r="K393" s="36">
        <v>482100.26358332852</v>
      </c>
    </row>
    <row r="394" spans="1:11" x14ac:dyDescent="0.2">
      <c r="A394" s="2">
        <v>380</v>
      </c>
      <c r="B394" s="25">
        <f t="shared" si="41"/>
        <v>20.861252964779915</v>
      </c>
      <c r="C394" s="32">
        <f t="shared" si="42"/>
        <v>1672496.2052967018</v>
      </c>
      <c r="D394" s="32">
        <f t="shared" si="48"/>
        <v>635.9886349667795</v>
      </c>
      <c r="E394" s="33">
        <f t="shared" si="43"/>
        <v>3.868899356747145E-2</v>
      </c>
      <c r="F394" s="34">
        <f t="shared" si="44"/>
        <v>0.1</v>
      </c>
      <c r="G394" s="29">
        <v>0</v>
      </c>
      <c r="H394" s="35">
        <f t="shared" si="45"/>
        <v>9.4279706949530571</v>
      </c>
      <c r="I394" s="32">
        <f t="shared" si="46"/>
        <v>288.16286904137252</v>
      </c>
      <c r="J394" s="36">
        <f t="shared" si="47"/>
        <v>1624014.4247155662</v>
      </c>
      <c r="K394" s="36">
        <v>482516.48359689931</v>
      </c>
    </row>
    <row r="395" spans="1:11" x14ac:dyDescent="0.2">
      <c r="A395" s="2">
        <v>381</v>
      </c>
      <c r="B395" s="25">
        <f t="shared" si="41"/>
        <v>20.794275820567538</v>
      </c>
      <c r="C395" s="32">
        <f t="shared" si="42"/>
        <v>1673130.1493908255</v>
      </c>
      <c r="D395" s="32">
        <f t="shared" si="48"/>
        <v>633.94409412378445</v>
      </c>
      <c r="E395" s="33">
        <f t="shared" si="43"/>
        <v>3.8589183554023791E-2</v>
      </c>
      <c r="F395" s="34">
        <f t="shared" si="44"/>
        <v>0.1</v>
      </c>
      <c r="G395" s="29">
        <v>0</v>
      </c>
      <c r="H395" s="35">
        <f t="shared" si="45"/>
        <v>9.3497307251463884</v>
      </c>
      <c r="I395" s="32">
        <f t="shared" si="46"/>
        <v>285.77148971885742</v>
      </c>
      <c r="J395" s="36">
        <f t="shared" si="47"/>
        <v>1624300.1962052851</v>
      </c>
      <c r="K395" s="36">
        <v>482930.62770449201</v>
      </c>
    </row>
    <row r="396" spans="1:11" x14ac:dyDescent="0.2">
      <c r="A396" s="2">
        <v>382</v>
      </c>
      <c r="B396" s="25">
        <f t="shared" si="41"/>
        <v>20.727685227786282</v>
      </c>
      <c r="C396" s="32">
        <f t="shared" si="42"/>
        <v>1673762.0607591532</v>
      </c>
      <c r="D396" s="32">
        <f t="shared" si="48"/>
        <v>631.91136832768098</v>
      </c>
      <c r="E396" s="33">
        <f t="shared" si="43"/>
        <v>3.8489887196230387E-2</v>
      </c>
      <c r="F396" s="34">
        <f t="shared" si="44"/>
        <v>0.1</v>
      </c>
      <c r="G396" s="29">
        <v>0</v>
      </c>
      <c r="H396" s="35">
        <f t="shared" si="45"/>
        <v>9.2721400459530887</v>
      </c>
      <c r="I396" s="32">
        <f t="shared" si="46"/>
        <v>283.39995575352697</v>
      </c>
      <c r="J396" s="36">
        <f t="shared" si="47"/>
        <v>1624583.5961610386</v>
      </c>
      <c r="K396" s="36">
        <v>483342.70625973085</v>
      </c>
    </row>
    <row r="397" spans="1:11" x14ac:dyDescent="0.2">
      <c r="A397" s="2">
        <v>383</v>
      </c>
      <c r="B397" s="25">
        <f t="shared" si="41"/>
        <v>20.661477970691006</v>
      </c>
      <c r="C397" s="32">
        <f t="shared" si="42"/>
        <v>1674391.9511183151</v>
      </c>
      <c r="D397" s="32">
        <f t="shared" si="48"/>
        <v>629.89035916188732</v>
      </c>
      <c r="E397" s="33">
        <f t="shared" si="43"/>
        <v>3.8391100539114473E-2</v>
      </c>
      <c r="F397" s="34">
        <f t="shared" si="44"/>
        <v>0.1</v>
      </c>
      <c r="G397" s="29">
        <v>0</v>
      </c>
      <c r="H397" s="35">
        <f t="shared" si="45"/>
        <v>9.1951932691003648</v>
      </c>
      <c r="I397" s="32">
        <f t="shared" si="46"/>
        <v>281.04810245457401</v>
      </c>
      <c r="J397" s="36">
        <f t="shared" si="47"/>
        <v>1624864.6442634931</v>
      </c>
      <c r="K397" s="36">
        <v>483752.72956460121</v>
      </c>
    </row>
    <row r="398" spans="1:11" x14ac:dyDescent="0.2">
      <c r="A398" s="2">
        <v>384</v>
      </c>
      <c r="B398" s="25">
        <f t="shared" si="41"/>
        <v>20.59565086843936</v>
      </c>
      <c r="C398" s="32">
        <f t="shared" si="42"/>
        <v>1675019.8320875948</v>
      </c>
      <c r="D398" s="32">
        <f t="shared" si="48"/>
        <v>627.88096927967854</v>
      </c>
      <c r="E398" s="33">
        <f t="shared" si="43"/>
        <v>3.8292819668165459E-2</v>
      </c>
      <c r="F398" s="34">
        <f t="shared" si="44"/>
        <v>0.1</v>
      </c>
      <c r="G398" s="29">
        <v>0</v>
      </c>
      <c r="H398" s="35">
        <f t="shared" si="45"/>
        <v>9.118885051031123</v>
      </c>
      <c r="I398" s="32">
        <f t="shared" si="46"/>
        <v>278.71576649790575</v>
      </c>
      <c r="J398" s="36">
        <f t="shared" si="47"/>
        <v>1625143.360029991</v>
      </c>
      <c r="K398" s="36">
        <v>484160.70786970702</v>
      </c>
    </row>
    <row r="399" spans="1:11" x14ac:dyDescent="0.2">
      <c r="A399" s="2">
        <v>385</v>
      </c>
      <c r="B399" s="25">
        <f t="shared" si="41"/>
        <v>20.530200774624841</v>
      </c>
      <c r="C399" s="32">
        <f t="shared" si="42"/>
        <v>1675645.7151899848</v>
      </c>
      <c r="D399" s="32">
        <f t="shared" si="48"/>
        <v>625.88310238998383</v>
      </c>
      <c r="E399" s="33">
        <f t="shared" si="43"/>
        <v>3.8195040708910589E-2</v>
      </c>
      <c r="F399" s="34">
        <f t="shared" si="44"/>
        <v>0.1</v>
      </c>
      <c r="G399" s="29">
        <v>0</v>
      </c>
      <c r="H399" s="35">
        <f t="shared" si="45"/>
        <v>9.0432100925328864</v>
      </c>
      <c r="I399" s="32">
        <f t="shared" si="46"/>
        <v>276.4027859148091</v>
      </c>
      <c r="J399" s="36">
        <f t="shared" si="47"/>
        <v>1625419.7628159057</v>
      </c>
      <c r="K399" s="36">
        <v>484566.6513745272</v>
      </c>
    </row>
    <row r="400" spans="1:11" x14ac:dyDescent="0.2">
      <c r="A400" s="2">
        <v>386</v>
      </c>
      <c r="B400" s="25">
        <f t="shared" ref="B400:B463" si="49">$C$4*(1+($C$6*($C$5/12)*A400))^(-1/$C$6)</f>
        <v>20.465124576817534</v>
      </c>
      <c r="C400" s="32">
        <f t="shared" ref="C400:C463" si="50">(($C$4^$C$6)/((1-$C$6)*($C$5/12)))*(($C$4^(1-$C$6))-(B400^(1-$C$6)))*30.4375</f>
        <v>1676269.6118532254</v>
      </c>
      <c r="D400" s="32">
        <f t="shared" si="48"/>
        <v>623.89666324062273</v>
      </c>
      <c r="E400" s="33">
        <f t="shared" ref="E400:E463" si="51">-LN(B400/B399)*12</f>
        <v>3.8097759826254123E-2</v>
      </c>
      <c r="F400" s="34">
        <f t="shared" ref="F400:F463" si="52">IF(E400&gt;0.1,E400,0.1)</f>
        <v>0.1</v>
      </c>
      <c r="G400" s="29">
        <v>0</v>
      </c>
      <c r="H400" s="35">
        <f t="shared" ref="H400:H463" si="53">H399*EXP(-F400/12)</f>
        <v>8.9681631383697926</v>
      </c>
      <c r="I400" s="32">
        <f t="shared" ref="I400:I463" si="54">IF(G400=0,((H399-H400)/(F400/12)*30.4375),D400)</f>
        <v>274.10900008070018</v>
      </c>
      <c r="J400" s="36">
        <f t="shared" ref="J400:J463" si="55">I400+J399</f>
        <v>1625693.8718159865</v>
      </c>
      <c r="K400" s="36">
        <v>484970.57022767048</v>
      </c>
    </row>
    <row r="401" spans="1:11" x14ac:dyDescent="0.2">
      <c r="A401" s="2">
        <v>387</v>
      </c>
      <c r="B401" s="25">
        <f t="shared" si="49"/>
        <v>20.400419196111759</v>
      </c>
      <c r="C401" s="32">
        <f t="shared" si="50"/>
        <v>1676891.5334108358</v>
      </c>
      <c r="D401" s="32">
        <f t="shared" ref="D401:D464" si="56">C401-C400</f>
        <v>621.92155761038885</v>
      </c>
      <c r="E401" s="33">
        <f t="shared" si="51"/>
        <v>3.8000973224193484E-2</v>
      </c>
      <c r="F401" s="34">
        <f t="shared" si="52"/>
        <v>0.1</v>
      </c>
      <c r="G401" s="29">
        <v>0</v>
      </c>
      <c r="H401" s="35">
        <f t="shared" si="53"/>
        <v>8.8937389769176427</v>
      </c>
      <c r="I401" s="32">
        <f t="shared" si="54"/>
        <v>271.83424970397755</v>
      </c>
      <c r="J401" s="36">
        <f t="shared" si="55"/>
        <v>1625965.7060656904</v>
      </c>
      <c r="K401" s="36">
        <v>485372.4745271292</v>
      </c>
    </row>
    <row r="402" spans="1:11" x14ac:dyDescent="0.2">
      <c r="A402" s="2">
        <v>388</v>
      </c>
      <c r="B402" s="25">
        <f t="shared" si="49"/>
        <v>20.336081586681253</v>
      </c>
      <c r="C402" s="32">
        <f t="shared" si="50"/>
        <v>1677511.4911031239</v>
      </c>
      <c r="D402" s="32">
        <f t="shared" si="56"/>
        <v>619.95769228809513</v>
      </c>
      <c r="E402" s="33">
        <f t="shared" si="51"/>
        <v>3.79046771451024E-2</v>
      </c>
      <c r="F402" s="34">
        <f t="shared" si="52"/>
        <v>0.1</v>
      </c>
      <c r="G402" s="29">
        <v>0</v>
      </c>
      <c r="H402" s="35">
        <f t="shared" si="53"/>
        <v>8.8199324398019812</v>
      </c>
      <c r="I402" s="32">
        <f t="shared" si="54"/>
        <v>269.5783768149538</v>
      </c>
      <c r="J402" s="36">
        <f t="shared" si="55"/>
        <v>1626235.2844425053</v>
      </c>
      <c r="K402" s="36">
        <v>485772.37432053185</v>
      </c>
    </row>
    <row r="403" spans="1:11" x14ac:dyDescent="0.2">
      <c r="A403" s="2">
        <v>389</v>
      </c>
      <c r="B403" s="25">
        <f t="shared" si="49"/>
        <v>20.272108735341082</v>
      </c>
      <c r="C403" s="32">
        <f t="shared" si="50"/>
        <v>1678129.496078189</v>
      </c>
      <c r="D403" s="32">
        <f t="shared" si="56"/>
        <v>618.00497506512329</v>
      </c>
      <c r="E403" s="33">
        <f t="shared" si="51"/>
        <v>3.7808867869401769E-2</v>
      </c>
      <c r="F403" s="34">
        <f t="shared" si="52"/>
        <v>0.1</v>
      </c>
      <c r="G403" s="29">
        <v>0</v>
      </c>
      <c r="H403" s="35">
        <f t="shared" si="53"/>
        <v>8.7467384015391794</v>
      </c>
      <c r="I403" s="32">
        <f t="shared" si="54"/>
        <v>267.34122475488357</v>
      </c>
      <c r="J403" s="36">
        <f t="shared" si="55"/>
        <v>1626502.6256672603</v>
      </c>
      <c r="K403" s="36">
        <v>486170.27960539405</v>
      </c>
    </row>
    <row r="404" spans="1:11" x14ac:dyDescent="0.2">
      <c r="A404" s="2">
        <v>390</v>
      </c>
      <c r="B404" s="25">
        <f t="shared" si="49"/>
        <v>20.208497661116635</v>
      </c>
      <c r="C404" s="32">
        <f t="shared" si="50"/>
        <v>1678745.5593929072</v>
      </c>
      <c r="D404" s="32">
        <f t="shared" si="56"/>
        <v>616.06331471819431</v>
      </c>
      <c r="E404" s="33">
        <f t="shared" si="51"/>
        <v>3.7713541714972529E-2</v>
      </c>
      <c r="F404" s="34">
        <f t="shared" si="52"/>
        <v>0.1</v>
      </c>
      <c r="G404" s="29">
        <v>0</v>
      </c>
      <c r="H404" s="35">
        <f t="shared" si="53"/>
        <v>8.6741517791804998</v>
      </c>
      <c r="I404" s="32">
        <f t="shared" si="54"/>
        <v>265.12263816507692</v>
      </c>
      <c r="J404" s="36">
        <f t="shared" si="55"/>
        <v>1626767.7483054253</v>
      </c>
      <c r="K404" s="36">
        <v>486566.20032936864</v>
      </c>
    </row>
    <row r="405" spans="1:11" x14ac:dyDescent="0.2">
      <c r="A405" s="2">
        <v>391</v>
      </c>
      <c r="B405" s="25">
        <f t="shared" si="49"/>
        <v>20.145245414819133</v>
      </c>
      <c r="C405" s="32">
        <f t="shared" si="50"/>
        <v>1679359.692013907</v>
      </c>
      <c r="D405" s="32">
        <f t="shared" si="56"/>
        <v>614.13262099982239</v>
      </c>
      <c r="E405" s="33">
        <f t="shared" si="51"/>
        <v>3.7618695036829311E-2</v>
      </c>
      <c r="F405" s="34">
        <f t="shared" si="52"/>
        <v>0.1</v>
      </c>
      <c r="G405" s="29">
        <v>0</v>
      </c>
      <c r="H405" s="35">
        <f t="shared" si="53"/>
        <v>8.6021675319591075</v>
      </c>
      <c r="I405" s="32">
        <f t="shared" si="54"/>
        <v>262.92246297613536</v>
      </c>
      <c r="J405" s="36">
        <f t="shared" si="55"/>
        <v>1627030.6707684014</v>
      </c>
      <c r="K405" s="36">
        <v>486960.14639049437</v>
      </c>
    </row>
    <row r="406" spans="1:11" x14ac:dyDescent="0.2">
      <c r="A406" s="2">
        <v>392</v>
      </c>
      <c r="B406" s="25">
        <f t="shared" si="49"/>
        <v>20.082349078628127</v>
      </c>
      <c r="C406" s="32">
        <f t="shared" si="50"/>
        <v>1679971.9048185286</v>
      </c>
      <c r="D406" s="32">
        <f t="shared" si="56"/>
        <v>612.21280462155119</v>
      </c>
      <c r="E406" s="33">
        <f t="shared" si="51"/>
        <v>3.7524324226447914E-2</v>
      </c>
      <c r="F406" s="34">
        <f t="shared" si="52"/>
        <v>0.1</v>
      </c>
      <c r="G406" s="29">
        <v>0</v>
      </c>
      <c r="H406" s="35">
        <f t="shared" si="53"/>
        <v>8.5307806609400156</v>
      </c>
      <c r="I406" s="32">
        <f t="shared" si="54"/>
        <v>260.74054639723323</v>
      </c>
      <c r="J406" s="36">
        <f t="shared" si="55"/>
        <v>1627291.4113147985</v>
      </c>
      <c r="K406" s="36">
        <v>487352.12763744331</v>
      </c>
    </row>
    <row r="407" spans="1:11" x14ac:dyDescent="0.2">
      <c r="A407" s="2">
        <v>393</v>
      </c>
      <c r="B407" s="25">
        <f t="shared" si="49"/>
        <v>20.019805765680129</v>
      </c>
      <c r="C407" s="32">
        <f t="shared" si="50"/>
        <v>1680582.208595773</v>
      </c>
      <c r="D407" s="32">
        <f t="shared" si="56"/>
        <v>610.30377724440768</v>
      </c>
      <c r="E407" s="33">
        <f t="shared" si="51"/>
        <v>3.7430425711533932E-2</v>
      </c>
      <c r="F407" s="34">
        <f t="shared" si="52"/>
        <v>0.1</v>
      </c>
      <c r="G407" s="29">
        <v>0</v>
      </c>
      <c r="H407" s="35">
        <f t="shared" si="53"/>
        <v>8.4599862086729374</v>
      </c>
      <c r="I407" s="32">
        <f t="shared" si="54"/>
        <v>258.57673690550331</v>
      </c>
      <c r="J407" s="36">
        <f t="shared" si="55"/>
        <v>1627549.9880517041</v>
      </c>
      <c r="K407" s="36">
        <v>487742.15386976697</v>
      </c>
    </row>
    <row r="408" spans="1:11" x14ac:dyDescent="0.2">
      <c r="A408" s="2">
        <v>394</v>
      </c>
      <c r="B408" s="25">
        <f t="shared" si="49"/>
        <v>19.957612619663994</v>
      </c>
      <c r="C408" s="32">
        <f t="shared" si="50"/>
        <v>1681190.6140472395</v>
      </c>
      <c r="D408" s="32">
        <f t="shared" si="56"/>
        <v>608.40545146656223</v>
      </c>
      <c r="E408" s="33">
        <f t="shared" si="51"/>
        <v>3.7336995955370399E-2</v>
      </c>
      <c r="F408" s="34">
        <f t="shared" si="52"/>
        <v>0.1</v>
      </c>
      <c r="G408" s="29">
        <v>0</v>
      </c>
      <c r="H408" s="35">
        <f t="shared" si="53"/>
        <v>8.3897792588480158</v>
      </c>
      <c r="I408" s="32">
        <f t="shared" si="54"/>
        <v>256.43088423552615</v>
      </c>
      <c r="J408" s="36">
        <f t="shared" si="55"/>
        <v>1627806.4189359397</v>
      </c>
      <c r="K408" s="36">
        <v>488130.23483814154</v>
      </c>
    </row>
    <row r="409" spans="1:11" x14ac:dyDescent="0.2">
      <c r="A409" s="2">
        <v>395</v>
      </c>
      <c r="B409" s="25">
        <f t="shared" si="49"/>
        <v>19.895766814422391</v>
      </c>
      <c r="C409" s="32">
        <f t="shared" si="50"/>
        <v>1681797.1317880466</v>
      </c>
      <c r="D409" s="32">
        <f t="shared" si="56"/>
        <v>606.51774080703035</v>
      </c>
      <c r="E409" s="33">
        <f t="shared" si="51"/>
        <v>3.7244031456482238E-2</v>
      </c>
      <c r="F409" s="34">
        <f t="shared" si="52"/>
        <v>0.1</v>
      </c>
      <c r="G409" s="29">
        <v>0</v>
      </c>
      <c r="H409" s="35">
        <f t="shared" si="53"/>
        <v>8.3201549359544078</v>
      </c>
      <c r="I409" s="32">
        <f t="shared" si="54"/>
        <v>254.30283936890316</v>
      </c>
      <c r="J409" s="36">
        <f t="shared" si="55"/>
        <v>1628060.7217753085</v>
      </c>
      <c r="K409" s="36">
        <v>488516.38024461141</v>
      </c>
    </row>
    <row r="410" spans="1:11" x14ac:dyDescent="0.2">
      <c r="A410" s="2">
        <v>396</v>
      </c>
      <c r="B410" s="25">
        <f t="shared" si="49"/>
        <v>19.834265553559355</v>
      </c>
      <c r="C410" s="32">
        <f t="shared" si="50"/>
        <v>1682401.7723477473</v>
      </c>
      <c r="D410" s="32">
        <f t="shared" si="56"/>
        <v>604.64055970078334</v>
      </c>
      <c r="E410" s="33">
        <f t="shared" si="51"/>
        <v>3.7151528748263413E-2</v>
      </c>
      <c r="F410" s="34">
        <f t="shared" si="52"/>
        <v>0.1</v>
      </c>
      <c r="G410" s="29">
        <v>0</v>
      </c>
      <c r="H410" s="35">
        <f t="shared" si="53"/>
        <v>8.2511084049417107</v>
      </c>
      <c r="I410" s="32">
        <f t="shared" si="54"/>
        <v>252.19245452387611</v>
      </c>
      <c r="J410" s="36">
        <f t="shared" si="55"/>
        <v>1628312.9142298324</v>
      </c>
      <c r="K410" s="36">
        <v>488900.59974283184</v>
      </c>
    </row>
    <row r="411" spans="1:11" x14ac:dyDescent="0.2">
      <c r="A411" s="2">
        <v>397</v>
      </c>
      <c r="B411" s="25">
        <f t="shared" si="49"/>
        <v>19.773106070054268</v>
      </c>
      <c r="C411" s="32">
        <f t="shared" si="50"/>
        <v>1683004.5461712258</v>
      </c>
      <c r="D411" s="32">
        <f t="shared" si="56"/>
        <v>602.77382347849198</v>
      </c>
      <c r="E411" s="33">
        <f t="shared" si="51"/>
        <v>3.7059484398316654E-2</v>
      </c>
      <c r="F411" s="34">
        <f t="shared" si="52"/>
        <v>0.1</v>
      </c>
      <c r="G411" s="29">
        <v>0</v>
      </c>
      <c r="H411" s="35">
        <f t="shared" si="53"/>
        <v>8.1826348708841881</v>
      </c>
      <c r="I411" s="32">
        <f t="shared" si="54"/>
        <v>250.09958314510149</v>
      </c>
      <c r="J411" s="36">
        <f t="shared" si="55"/>
        <v>1628563.0138129774</v>
      </c>
      <c r="K411" s="36">
        <v>489282.90293831035</v>
      </c>
    </row>
    <row r="412" spans="1:11" x14ac:dyDescent="0.2">
      <c r="A412" s="2">
        <v>398</v>
      </c>
      <c r="B412" s="25">
        <f t="shared" si="49"/>
        <v>19.712285625881314</v>
      </c>
      <c r="C412" s="32">
        <f t="shared" si="50"/>
        <v>1683605.4636195886</v>
      </c>
      <c r="D412" s="32">
        <f t="shared" si="56"/>
        <v>600.91744836280122</v>
      </c>
      <c r="E412" s="33">
        <f t="shared" si="51"/>
        <v>3.6967895008323925E-2</v>
      </c>
      <c r="F412" s="34">
        <f t="shared" si="52"/>
        <v>0.1</v>
      </c>
      <c r="G412" s="29">
        <v>0</v>
      </c>
      <c r="H412" s="35">
        <f t="shared" si="53"/>
        <v>8.1147295786477915</v>
      </c>
      <c r="I412" s="32">
        <f t="shared" si="54"/>
        <v>248.02407989343828</v>
      </c>
      <c r="J412" s="36">
        <f t="shared" si="55"/>
        <v>1628811.0378928708</v>
      </c>
      <c r="K412" s="36">
        <v>489663.29938864667</v>
      </c>
    </row>
    <row r="413" spans="1:11" x14ac:dyDescent="0.2">
      <c r="A413" s="2">
        <v>399</v>
      </c>
      <c r="B413" s="25">
        <f t="shared" si="49"/>
        <v>19.651801511635188</v>
      </c>
      <c r="C413" s="32">
        <f t="shared" si="50"/>
        <v>1684204.5349710395</v>
      </c>
      <c r="D413" s="32">
        <f t="shared" si="56"/>
        <v>599.07135145086795</v>
      </c>
      <c r="E413" s="33">
        <f t="shared" si="51"/>
        <v>3.6876757213379643E-2</v>
      </c>
      <c r="F413" s="34">
        <f t="shared" si="52"/>
        <v>0.1</v>
      </c>
      <c r="G413" s="29">
        <v>0</v>
      </c>
      <c r="H413" s="35">
        <f t="shared" si="53"/>
        <v>8.0473878125599363</v>
      </c>
      <c r="I413" s="32">
        <f t="shared" si="54"/>
        <v>245.9658006358913</v>
      </c>
      <c r="J413" s="36">
        <f t="shared" si="55"/>
        <v>1629057.0036935068</v>
      </c>
      <c r="K413" s="36">
        <v>490041.79860377195</v>
      </c>
    </row>
    <row r="414" spans="1:11" x14ac:dyDescent="0.2">
      <c r="A414" s="2">
        <v>400</v>
      </c>
      <c r="B414" s="25">
        <f t="shared" si="49"/>
        <v>19.591651046162323</v>
      </c>
      <c r="C414" s="32">
        <f t="shared" si="50"/>
        <v>1684801.770421745</v>
      </c>
      <c r="D414" s="32">
        <f t="shared" si="56"/>
        <v>597.23545070551336</v>
      </c>
      <c r="E414" s="33">
        <f t="shared" si="51"/>
        <v>3.6786067681720859E-2</v>
      </c>
      <c r="F414" s="34">
        <f t="shared" si="52"/>
        <v>0.1</v>
      </c>
      <c r="G414" s="29">
        <v>0</v>
      </c>
      <c r="H414" s="35">
        <f t="shared" si="53"/>
        <v>7.9806048960820251</v>
      </c>
      <c r="I414" s="32">
        <f t="shared" si="54"/>
        <v>243.92460243557079</v>
      </c>
      <c r="J414" s="36">
        <f t="shared" si="55"/>
        <v>1629300.9282959425</v>
      </c>
      <c r="K414" s="36">
        <v>490418.41004618624</v>
      </c>
    </row>
    <row r="415" spans="1:11" x14ac:dyDescent="0.2">
      <c r="A415" s="2">
        <v>401</v>
      </c>
      <c r="B415" s="25">
        <f t="shared" si="49"/>
        <v>19.531831576197828</v>
      </c>
      <c r="C415" s="32">
        <f t="shared" si="50"/>
        <v>1685397.1800866907</v>
      </c>
      <c r="D415" s="32">
        <f t="shared" si="56"/>
        <v>595.40966494567692</v>
      </c>
      <c r="E415" s="33">
        <f t="shared" si="51"/>
        <v>3.6695823114266383E-2</v>
      </c>
      <c r="F415" s="34">
        <f t="shared" si="52"/>
        <v>0.1</v>
      </c>
      <c r="G415" s="29">
        <v>0</v>
      </c>
      <c r="H415" s="35">
        <f t="shared" si="53"/>
        <v>7.9143761914846866</v>
      </c>
      <c r="I415" s="32">
        <f t="shared" si="54"/>
        <v>241.9003435417786</v>
      </c>
      <c r="J415" s="36">
        <f t="shared" si="55"/>
        <v>1629542.8286394842</v>
      </c>
      <c r="K415" s="36">
        <v>490793.14313119522</v>
      </c>
    </row>
    <row r="416" spans="1:11" x14ac:dyDescent="0.2">
      <c r="A416" s="2">
        <v>402</v>
      </c>
      <c r="B416" s="25">
        <f t="shared" si="49"/>
        <v>19.472340476007975</v>
      </c>
      <c r="C416" s="32">
        <f t="shared" si="50"/>
        <v>1685990.774000522</v>
      </c>
      <c r="D416" s="32">
        <f t="shared" si="56"/>
        <v>593.59391383128241</v>
      </c>
      <c r="E416" s="33">
        <f t="shared" si="51"/>
        <v>3.6606020244226802E-2</v>
      </c>
      <c r="F416" s="34">
        <f t="shared" si="52"/>
        <v>0.1</v>
      </c>
      <c r="G416" s="29">
        <v>0</v>
      </c>
      <c r="H416" s="35">
        <f t="shared" si="53"/>
        <v>7.8486970995257082</v>
      </c>
      <c r="I416" s="32">
        <f t="shared" si="54"/>
        <v>239.89288338016888</v>
      </c>
      <c r="J416" s="36">
        <f t="shared" si="55"/>
        <v>1629782.7215228644</v>
      </c>
      <c r="K416" s="36">
        <v>491166.00722714548</v>
      </c>
    </row>
    <row r="417" spans="1:11" x14ac:dyDescent="0.2">
      <c r="A417" s="2">
        <v>403</v>
      </c>
      <c r="B417" s="25">
        <f t="shared" si="49"/>
        <v>19.413175147038089</v>
      </c>
      <c r="C417" s="32">
        <f t="shared" si="50"/>
        <v>1686582.5621183789</v>
      </c>
      <c r="D417" s="32">
        <f t="shared" si="56"/>
        <v>591.78811785695143</v>
      </c>
      <c r="E417" s="33">
        <f t="shared" si="51"/>
        <v>3.651665583672787E-2</v>
      </c>
      <c r="F417" s="34">
        <f t="shared" si="52"/>
        <v>0.1</v>
      </c>
      <c r="G417" s="29">
        <v>0</v>
      </c>
      <c r="H417" s="35">
        <f t="shared" si="53"/>
        <v>7.7835630591306417</v>
      </c>
      <c r="I417" s="32">
        <f t="shared" si="54"/>
        <v>237.90208254298014</v>
      </c>
      <c r="J417" s="36">
        <f t="shared" si="55"/>
        <v>1630020.6236054073</v>
      </c>
      <c r="K417" s="36">
        <v>491537.01165565889</v>
      </c>
    </row>
    <row r="418" spans="1:11" x14ac:dyDescent="0.2">
      <c r="A418" s="2">
        <v>404</v>
      </c>
      <c r="B418" s="25">
        <f t="shared" si="49"/>
        <v>19.354333017565828</v>
      </c>
      <c r="C418" s="32">
        <f t="shared" si="50"/>
        <v>1687172.5543167172</v>
      </c>
      <c r="D418" s="32">
        <f t="shared" si="56"/>
        <v>589.99219833826646</v>
      </c>
      <c r="E418" s="33">
        <f t="shared" si="51"/>
        <v>3.6427726688393891E-2</v>
      </c>
      <c r="F418" s="34">
        <f t="shared" si="52"/>
        <v>0.1</v>
      </c>
      <c r="G418" s="29">
        <v>0</v>
      </c>
      <c r="H418" s="35">
        <f t="shared" si="53"/>
        <v>7.7189695470760613</v>
      </c>
      <c r="I418" s="32">
        <f t="shared" si="54"/>
        <v>235.92780277935498</v>
      </c>
      <c r="J418" s="36">
        <f t="shared" si="55"/>
        <v>1630256.5514081866</v>
      </c>
      <c r="K418" s="36">
        <v>491906.16569186549</v>
      </c>
    </row>
    <row r="419" spans="1:11" x14ac:dyDescent="0.2">
      <c r="A419" s="2">
        <v>405</v>
      </c>
      <c r="B419" s="25">
        <f t="shared" si="49"/>
        <v>19.295811542359683</v>
      </c>
      <c r="C419" s="32">
        <f t="shared" si="50"/>
        <v>1687760.7603941192</v>
      </c>
      <c r="D419" s="32">
        <f t="shared" si="56"/>
        <v>588.20607740199193</v>
      </c>
      <c r="E419" s="33">
        <f t="shared" si="51"/>
        <v>3.633922962699393E-2</v>
      </c>
      <c r="F419" s="34">
        <f t="shared" si="52"/>
        <v>0.1</v>
      </c>
      <c r="G419" s="29">
        <v>0</v>
      </c>
      <c r="H419" s="35">
        <f t="shared" si="53"/>
        <v>7.6549120776754487</v>
      </c>
      <c r="I419" s="32">
        <f t="shared" si="54"/>
        <v>233.96990698573765</v>
      </c>
      <c r="J419" s="36">
        <f t="shared" si="55"/>
        <v>1630490.5213151723</v>
      </c>
      <c r="K419" s="36">
        <v>492273.47856463544</v>
      </c>
    </row>
    <row r="420" spans="1:11" x14ac:dyDescent="0.2">
      <c r="A420" s="2">
        <v>406</v>
      </c>
      <c r="B420" s="25">
        <f t="shared" si="49"/>
        <v>19.237608202342688</v>
      </c>
      <c r="C420" s="32">
        <f t="shared" si="50"/>
        <v>1688347.190072096</v>
      </c>
      <c r="D420" s="32">
        <f t="shared" si="56"/>
        <v>586.42967797676101</v>
      </c>
      <c r="E420" s="33">
        <f t="shared" si="51"/>
        <v>3.6251161511023908E-2</v>
      </c>
      <c r="F420" s="34">
        <f t="shared" si="52"/>
        <v>0.1</v>
      </c>
      <c r="G420" s="29">
        <v>0</v>
      </c>
      <c r="H420" s="35">
        <f t="shared" si="53"/>
        <v>7.5913862024676861</v>
      </c>
      <c r="I420" s="32">
        <f t="shared" si="54"/>
        <v>232.02825919635268</v>
      </c>
      <c r="J420" s="36">
        <f t="shared" si="55"/>
        <v>1630722.5495743686</v>
      </c>
      <c r="K420" s="36">
        <v>492638.95945680962</v>
      </c>
    </row>
    <row r="421" spans="1:11" x14ac:dyDescent="0.2">
      <c r="A421" s="2">
        <v>407</v>
      </c>
      <c r="B421" s="25">
        <f t="shared" si="49"/>
        <v>19.179720504261141</v>
      </c>
      <c r="C421" s="32">
        <f t="shared" si="50"/>
        <v>1688931.852995879</v>
      </c>
      <c r="D421" s="32">
        <f t="shared" si="56"/>
        <v>584.66292378306389</v>
      </c>
      <c r="E421" s="33">
        <f t="shared" si="51"/>
        <v>3.6163519229382338E-2</v>
      </c>
      <c r="F421" s="34">
        <f t="shared" si="52"/>
        <v>0.1</v>
      </c>
      <c r="G421" s="29">
        <v>0</v>
      </c>
      <c r="H421" s="35">
        <f t="shared" si="53"/>
        <v>7.5283875099081321</v>
      </c>
      <c r="I421" s="32">
        <f t="shared" si="54"/>
        <v>230.10272457377113</v>
      </c>
      <c r="J421" s="36">
        <f t="shared" si="55"/>
        <v>1630952.6522989424</v>
      </c>
      <c r="K421" s="36">
        <v>493002.61750542943</v>
      </c>
    </row>
    <row r="422" spans="1:11" x14ac:dyDescent="0.2">
      <c r="A422" s="2">
        <v>408</v>
      </c>
      <c r="B422" s="25">
        <f t="shared" si="49"/>
        <v>19.122145980358393</v>
      </c>
      <c r="C422" s="32">
        <f t="shared" si="50"/>
        <v>1689514.7587351978</v>
      </c>
      <c r="D422" s="32">
        <f t="shared" si="56"/>
        <v>582.90573931881227</v>
      </c>
      <c r="E422" s="33">
        <f t="shared" si="51"/>
        <v>3.6076299700947133E-2</v>
      </c>
      <c r="F422" s="34">
        <f t="shared" si="52"/>
        <v>0.1</v>
      </c>
      <c r="G422" s="29">
        <v>0</v>
      </c>
      <c r="H422" s="35">
        <f t="shared" si="53"/>
        <v>7.4659116250622635</v>
      </c>
      <c r="I422" s="32">
        <f t="shared" si="54"/>
        <v>228.19316939953518</v>
      </c>
      <c r="J422" s="36">
        <f t="shared" si="55"/>
        <v>1631180.8454683421</v>
      </c>
      <c r="K422" s="36">
        <v>493364.46180196502</v>
      </c>
    </row>
    <row r="423" spans="1:11" x14ac:dyDescent="0.2">
      <c r="A423" s="2">
        <v>409</v>
      </c>
      <c r="B423" s="25">
        <f t="shared" si="49"/>
        <v>19.064882188053385</v>
      </c>
      <c r="C423" s="32">
        <f t="shared" si="50"/>
        <v>1690095.9167850555</v>
      </c>
      <c r="D423" s="32">
        <f t="shared" si="56"/>
        <v>581.15804985770956</v>
      </c>
      <c r="E423" s="33">
        <f t="shared" si="51"/>
        <v>3.598949987430488E-2</v>
      </c>
      <c r="F423" s="34">
        <f t="shared" si="52"/>
        <v>0.1</v>
      </c>
      <c r="G423" s="29">
        <v>0</v>
      </c>
      <c r="H423" s="35">
        <f t="shared" si="53"/>
        <v>7.4039542093018573</v>
      </c>
      <c r="I423" s="32">
        <f t="shared" si="54"/>
        <v>226.29946106488345</v>
      </c>
      <c r="J423" s="36">
        <f t="shared" si="55"/>
        <v>1631407.1449294069</v>
      </c>
      <c r="K423" s="36">
        <v>493724.50139254262</v>
      </c>
    </row>
    <row r="424" spans="1:11" x14ac:dyDescent="0.2">
      <c r="A424" s="2">
        <v>410</v>
      </c>
      <c r="B424" s="25">
        <f t="shared" si="49"/>
        <v>19.007926709624151</v>
      </c>
      <c r="C424" s="32">
        <f t="shared" si="50"/>
        <v>1690675.3365664883</v>
      </c>
      <c r="D424" s="32">
        <f t="shared" si="56"/>
        <v>579.4197814327199</v>
      </c>
      <c r="E424" s="33">
        <f t="shared" si="51"/>
        <v>3.5903116727299657E-2</v>
      </c>
      <c r="F424" s="34">
        <f t="shared" si="52"/>
        <v>0.1</v>
      </c>
      <c r="G424" s="29">
        <v>0</v>
      </c>
      <c r="H424" s="35">
        <f t="shared" si="53"/>
        <v>7.3425109600036986</v>
      </c>
      <c r="I424" s="32">
        <f t="shared" si="54"/>
        <v>224.42146806152465</v>
      </c>
      <c r="J424" s="36">
        <f t="shared" si="55"/>
        <v>1631631.5663974686</v>
      </c>
      <c r="K424" s="36">
        <v>494082.74527817074</v>
      </c>
    </row>
    <row r="425" spans="1:11" x14ac:dyDescent="0.2">
      <c r="A425" s="2">
        <v>411</v>
      </c>
      <c r="B425" s="25">
        <f t="shared" si="49"/>
        <v>18.951277151896011</v>
      </c>
      <c r="C425" s="32">
        <f t="shared" si="50"/>
        <v>1691253.0274273159</v>
      </c>
      <c r="D425" s="32">
        <f t="shared" si="56"/>
        <v>577.69086082768627</v>
      </c>
      <c r="E425" s="33">
        <f t="shared" si="51"/>
        <v>3.5817147266706276E-2</v>
      </c>
      <c r="F425" s="34">
        <f t="shared" si="52"/>
        <v>0.1</v>
      </c>
      <c r="G425" s="29">
        <v>0</v>
      </c>
      <c r="H425" s="35">
        <f t="shared" si="53"/>
        <v>7.2815776102507819</v>
      </c>
      <c r="I425" s="32">
        <f t="shared" si="54"/>
        <v>222.55905997252844</v>
      </c>
      <c r="J425" s="36">
        <f t="shared" si="55"/>
        <v>1631854.1254574412</v>
      </c>
      <c r="K425" s="36">
        <v>494439.2024149652</v>
      </c>
    </row>
    <row r="426" spans="1:11" x14ac:dyDescent="0.2">
      <c r="A426" s="2">
        <v>412</v>
      </c>
      <c r="B426" s="25">
        <f t="shared" si="49"/>
        <v>18.894931145934276</v>
      </c>
      <c r="C426" s="32">
        <f t="shared" si="50"/>
        <v>1691828.9986428875</v>
      </c>
      <c r="D426" s="32">
        <f t="shared" si="56"/>
        <v>575.97121557150967</v>
      </c>
      <c r="E426" s="33">
        <f t="shared" si="51"/>
        <v>3.5731588527974277E-2</v>
      </c>
      <c r="F426" s="34">
        <f t="shared" si="52"/>
        <v>0.1</v>
      </c>
      <c r="G426" s="29">
        <v>0</v>
      </c>
      <c r="H426" s="35">
        <f t="shared" si="53"/>
        <v>7.2211499285359979</v>
      </c>
      <c r="I426" s="32">
        <f t="shared" si="54"/>
        <v>220.71210746324843</v>
      </c>
      <c r="J426" s="36">
        <f t="shared" si="55"/>
        <v>1632074.8375649045</v>
      </c>
      <c r="K426" s="36">
        <v>494793.88171437295</v>
      </c>
    </row>
    <row r="427" spans="1:11" x14ac:dyDescent="0.2">
      <c r="A427" s="2">
        <v>413</v>
      </c>
      <c r="B427" s="25">
        <f t="shared" si="49"/>
        <v>18.83888634674177</v>
      </c>
      <c r="C427" s="32">
        <f t="shared" si="50"/>
        <v>1692403.2594168107</v>
      </c>
      <c r="D427" s="32">
        <f t="shared" si="56"/>
        <v>574.26077392324805</v>
      </c>
      <c r="E427" s="33">
        <f t="shared" si="51"/>
        <v>3.5646437574714113E-2</v>
      </c>
      <c r="F427" s="34">
        <f t="shared" si="52"/>
        <v>0.1</v>
      </c>
      <c r="G427" s="29">
        <v>0</v>
      </c>
      <c r="H427" s="35">
        <f t="shared" si="53"/>
        <v>7.1612237184682757</v>
      </c>
      <c r="I427" s="32">
        <f t="shared" si="54"/>
        <v>218.88048227235552</v>
      </c>
      <c r="J427" s="36">
        <f t="shared" si="55"/>
        <v>1632293.7180471767</v>
      </c>
      <c r="K427" s="36">
        <v>495146.79204339499</v>
      </c>
    </row>
    <row r="428" spans="1:11" x14ac:dyDescent="0.2">
      <c r="A428" s="2">
        <v>414</v>
      </c>
      <c r="B428" s="25">
        <f t="shared" si="49"/>
        <v>18.783140432960636</v>
      </c>
      <c r="C428" s="32">
        <f t="shared" si="50"/>
        <v>1692975.8188816789</v>
      </c>
      <c r="D428" s="32">
        <f t="shared" si="56"/>
        <v>572.5594648681581</v>
      </c>
      <c r="E428" s="33">
        <f t="shared" si="51"/>
        <v>3.5561691498508116E-2</v>
      </c>
      <c r="F428" s="34">
        <f t="shared" si="52"/>
        <v>0.1</v>
      </c>
      <c r="G428" s="29">
        <v>0</v>
      </c>
      <c r="H428" s="35">
        <f t="shared" si="53"/>
        <v>7.1017948184811672</v>
      </c>
      <c r="I428" s="32">
        <f t="shared" si="54"/>
        <v>217.06405720291355</v>
      </c>
      <c r="J428" s="36">
        <f t="shared" si="55"/>
        <v>1632510.7821043797</v>
      </c>
      <c r="K428" s="36">
        <v>495497.94222480792</v>
      </c>
    </row>
    <row r="429" spans="1:11" x14ac:dyDescent="0.2">
      <c r="A429" s="2">
        <v>415</v>
      </c>
      <c r="B429" s="25">
        <f t="shared" si="49"/>
        <v>18.727691106578551</v>
      </c>
      <c r="C429" s="32">
        <f t="shared" si="50"/>
        <v>1693546.6860997854</v>
      </c>
      <c r="D429" s="32">
        <f t="shared" si="56"/>
        <v>570.86721810651943</v>
      </c>
      <c r="E429" s="33">
        <f t="shared" si="51"/>
        <v>3.5477347418562385E-2</v>
      </c>
      <c r="F429" s="34">
        <f t="shared" si="52"/>
        <v>0.1</v>
      </c>
      <c r="G429" s="29">
        <v>0</v>
      </c>
      <c r="H429" s="35">
        <f t="shared" si="53"/>
        <v>7.0428591015438453</v>
      </c>
      <c r="I429" s="32">
        <f t="shared" si="54"/>
        <v>215.2627061135683</v>
      </c>
      <c r="J429" s="36">
        <f t="shared" si="55"/>
        <v>1632726.0448104932</v>
      </c>
      <c r="K429" s="36">
        <v>495847.34103738458</v>
      </c>
    </row>
    <row r="430" spans="1:11" x14ac:dyDescent="0.2">
      <c r="A430" s="2">
        <v>416</v>
      </c>
      <c r="B430" s="25">
        <f t="shared" si="49"/>
        <v>18.672536092639412</v>
      </c>
      <c r="C430" s="32">
        <f t="shared" si="50"/>
        <v>1694115.8700638292</v>
      </c>
      <c r="D430" s="32">
        <f t="shared" si="56"/>
        <v>569.18396404385567</v>
      </c>
      <c r="E430" s="33">
        <f t="shared" si="51"/>
        <v>3.5393402481312064E-2</v>
      </c>
      <c r="F430" s="34">
        <f t="shared" si="52"/>
        <v>0.1</v>
      </c>
      <c r="G430" s="29">
        <v>0</v>
      </c>
      <c r="H430" s="35">
        <f t="shared" si="53"/>
        <v>6.984412474874504</v>
      </c>
      <c r="I430" s="32">
        <f t="shared" si="54"/>
        <v>213.47630390976911</v>
      </c>
      <c r="J430" s="36">
        <f t="shared" si="55"/>
        <v>1632939.5211144029</v>
      </c>
      <c r="K430" s="36">
        <v>496194.99721611344</v>
      </c>
    </row>
    <row r="431" spans="1:11" x14ac:dyDescent="0.2">
      <c r="A431" s="2">
        <v>417</v>
      </c>
      <c r="B431" s="25">
        <f t="shared" si="49"/>
        <v>18.617673138958242</v>
      </c>
      <c r="C431" s="32">
        <f t="shared" si="50"/>
        <v>1694683.3796976123</v>
      </c>
      <c r="D431" s="32">
        <f t="shared" si="56"/>
        <v>567.50963378301822</v>
      </c>
      <c r="E431" s="33">
        <f t="shared" si="51"/>
        <v>3.5309853860108043E-2</v>
      </c>
      <c r="F431" s="34">
        <f t="shared" si="52"/>
        <v>0.1</v>
      </c>
      <c r="G431" s="29">
        <v>0</v>
      </c>
      <c r="H431" s="35">
        <f t="shared" si="53"/>
        <v>6.9264508796561364</v>
      </c>
      <c r="I431" s="32">
        <f t="shared" si="54"/>
        <v>211.70472653508779</v>
      </c>
      <c r="J431" s="36">
        <f t="shared" si="55"/>
        <v>1633151.225840938</v>
      </c>
      <c r="K431" s="36">
        <v>496540.91945241712</v>
      </c>
    </row>
    <row r="432" spans="1:11" x14ac:dyDescent="0.2">
      <c r="A432" s="2">
        <v>418</v>
      </c>
      <c r="B432" s="25">
        <f t="shared" si="49"/>
        <v>18.56310001584017</v>
      </c>
      <c r="C432" s="32">
        <f t="shared" si="50"/>
        <v>1695249.2238567285</v>
      </c>
      <c r="D432" s="32">
        <f t="shared" si="56"/>
        <v>565.84415911627002</v>
      </c>
      <c r="E432" s="33">
        <f t="shared" si="51"/>
        <v>3.5226698754986636E-2</v>
      </c>
      <c r="F432" s="34">
        <f t="shared" si="52"/>
        <v>0.1</v>
      </c>
      <c r="G432" s="29">
        <v>0</v>
      </c>
      <c r="H432" s="35">
        <f t="shared" si="53"/>
        <v>6.8689702907546701</v>
      </c>
      <c r="I432" s="32">
        <f t="shared" si="54"/>
        <v>209.94785096260543</v>
      </c>
      <c r="J432" s="36">
        <f t="shared" si="55"/>
        <v>1633361.1736919007</v>
      </c>
      <c r="K432" s="36">
        <v>496885.11639436951</v>
      </c>
    </row>
    <row r="433" spans="1:11" x14ac:dyDescent="0.2">
      <c r="A433" s="2">
        <v>419</v>
      </c>
      <c r="B433" s="25">
        <f t="shared" si="49"/>
        <v>18.508814515803657</v>
      </c>
      <c r="C433" s="32">
        <f t="shared" si="50"/>
        <v>1695813.4113292452</v>
      </c>
      <c r="D433" s="32">
        <f t="shared" si="56"/>
        <v>564.18747251667082</v>
      </c>
      <c r="E433" s="33">
        <f t="shared" si="51"/>
        <v>3.5143934392265527E-2</v>
      </c>
      <c r="F433" s="34">
        <f t="shared" si="52"/>
        <v>0.1</v>
      </c>
      <c r="G433" s="29">
        <v>0</v>
      </c>
      <c r="H433" s="35">
        <f t="shared" si="53"/>
        <v>6.811966716439442</v>
      </c>
      <c r="I433" s="32">
        <f t="shared" si="54"/>
        <v>208.20555518637093</v>
      </c>
      <c r="J433" s="36">
        <f t="shared" si="55"/>
        <v>1633569.3792470871</v>
      </c>
      <c r="K433" s="36">
        <v>497227.5966469121</v>
      </c>
    </row>
    <row r="434" spans="1:11" x14ac:dyDescent="0.2">
      <c r="A434" s="2">
        <v>420</v>
      </c>
      <c r="B434" s="25">
        <f t="shared" si="49"/>
        <v>18.454814453307705</v>
      </c>
      <c r="C434" s="32">
        <f t="shared" si="50"/>
        <v>1696375.9508363723</v>
      </c>
      <c r="D434" s="32">
        <f t="shared" si="56"/>
        <v>562.53950712713413</v>
      </c>
      <c r="E434" s="33">
        <f t="shared" si="51"/>
        <v>3.5061558024278738E-2</v>
      </c>
      <c r="F434" s="34">
        <f t="shared" si="52"/>
        <v>0.1</v>
      </c>
      <c r="G434" s="29">
        <v>0</v>
      </c>
      <c r="H434" s="35">
        <f t="shared" si="53"/>
        <v>6.7554361981059943</v>
      </c>
      <c r="I434" s="32">
        <f t="shared" si="54"/>
        <v>206.47771821291769</v>
      </c>
      <c r="J434" s="36">
        <f t="shared" si="55"/>
        <v>1633775.8569652999</v>
      </c>
      <c r="K434" s="36">
        <v>497568.36877206905</v>
      </c>
    </row>
    <row r="435" spans="1:11" x14ac:dyDescent="0.2">
      <c r="A435" s="2">
        <v>421</v>
      </c>
      <c r="B435" s="25">
        <f t="shared" si="49"/>
        <v>18.401097664483046</v>
      </c>
      <c r="C435" s="32">
        <f t="shared" si="50"/>
        <v>1696936.8510331302</v>
      </c>
      <c r="D435" s="32">
        <f t="shared" si="56"/>
        <v>560.90019675786607</v>
      </c>
      <c r="E435" s="33">
        <f t="shared" si="51"/>
        <v>3.4979566929074203E-2</v>
      </c>
      <c r="F435" s="34">
        <f t="shared" si="52"/>
        <v>0.1</v>
      </c>
      <c r="G435" s="29">
        <v>0</v>
      </c>
      <c r="H435" s="35">
        <f t="shared" si="53"/>
        <v>6.6993748100011681</v>
      </c>
      <c r="I435" s="32">
        <f t="shared" si="54"/>
        <v>204.76422005287768</v>
      </c>
      <c r="J435" s="36">
        <f t="shared" si="55"/>
        <v>1633980.6211853528</v>
      </c>
      <c r="K435" s="36">
        <v>497907.44128916122</v>
      </c>
    </row>
    <row r="436" spans="1:11" x14ac:dyDescent="0.2">
      <c r="A436" s="2">
        <v>422</v>
      </c>
      <c r="B436" s="25">
        <f t="shared" si="49"/>
        <v>18.347662006867342</v>
      </c>
      <c r="C436" s="32">
        <f t="shared" si="50"/>
        <v>1697496.1205090012</v>
      </c>
      <c r="D436" s="32">
        <f t="shared" si="56"/>
        <v>559.26947587099858</v>
      </c>
      <c r="E436" s="33">
        <f t="shared" si="51"/>
        <v>3.4897958410048585E-2</v>
      </c>
      <c r="F436" s="34">
        <f t="shared" si="52"/>
        <v>0.1</v>
      </c>
      <c r="G436" s="29">
        <v>0</v>
      </c>
      <c r="H436" s="35">
        <f t="shared" si="53"/>
        <v>6.6437786589504828</v>
      </c>
      <c r="I436" s="32">
        <f t="shared" si="54"/>
        <v>203.06494171262796</v>
      </c>
      <c r="J436" s="36">
        <f t="shared" si="55"/>
        <v>1634183.6861270654</v>
      </c>
      <c r="K436" s="36">
        <v>498244.82267501921</v>
      </c>
    </row>
    <row r="437" spans="1:11" x14ac:dyDescent="0.2">
      <c r="A437" s="2">
        <v>423</v>
      </c>
      <c r="B437" s="25">
        <f t="shared" si="49"/>
        <v>18.29450535914404</v>
      </c>
      <c r="C437" s="32">
        <f t="shared" si="50"/>
        <v>1698053.7677885788</v>
      </c>
      <c r="D437" s="32">
        <f t="shared" si="56"/>
        <v>557.64727957756259</v>
      </c>
      <c r="E437" s="33">
        <f t="shared" si="51"/>
        <v>3.4816729795770496E-2</v>
      </c>
      <c r="F437" s="34">
        <f t="shared" si="52"/>
        <v>0.1</v>
      </c>
      <c r="G437" s="29">
        <v>0</v>
      </c>
      <c r="H437" s="35">
        <f t="shared" si="53"/>
        <v>6.5886438840877712</v>
      </c>
      <c r="I437" s="32">
        <f t="shared" si="54"/>
        <v>201.37976518605399</v>
      </c>
      <c r="J437" s="36">
        <f t="shared" si="55"/>
        <v>1634385.0658922514</v>
      </c>
      <c r="K437" s="36">
        <v>498580.52136419521</v>
      </c>
    </row>
    <row r="438" spans="1:11" x14ac:dyDescent="0.2">
      <c r="A438" s="2">
        <v>424</v>
      </c>
      <c r="B438" s="25">
        <f t="shared" si="49"/>
        <v>18.24162562088517</v>
      </c>
      <c r="C438" s="32">
        <f t="shared" si="50"/>
        <v>1698609.801332209</v>
      </c>
      <c r="D438" s="32">
        <f t="shared" si="56"/>
        <v>556.03354363027029</v>
      </c>
      <c r="E438" s="33">
        <f t="shared" si="51"/>
        <v>3.473587843959134E-2</v>
      </c>
      <c r="F438" s="34">
        <f t="shared" si="52"/>
        <v>0.1</v>
      </c>
      <c r="G438" s="29">
        <v>0</v>
      </c>
      <c r="H438" s="35">
        <f t="shared" si="53"/>
        <v>6.5339666565870669</v>
      </c>
      <c r="I438" s="32">
        <f t="shared" si="54"/>
        <v>199.70857344632267</v>
      </c>
      <c r="J438" s="36">
        <f t="shared" si="55"/>
        <v>1634584.7744656978</v>
      </c>
      <c r="K438" s="36">
        <v>498914.54574917397</v>
      </c>
    </row>
    <row r="439" spans="1:11" x14ac:dyDescent="0.2">
      <c r="A439" s="2">
        <v>425</v>
      </c>
      <c r="B439" s="25">
        <f t="shared" si="49"/>
        <v>18.1890207122978</v>
      </c>
      <c r="C439" s="32">
        <f t="shared" si="50"/>
        <v>1699164.2295366195</v>
      </c>
      <c r="D439" s="32">
        <f t="shared" si="56"/>
        <v>554.42820441047661</v>
      </c>
      <c r="E439" s="33">
        <f t="shared" si="51"/>
        <v>3.4655401719392458E-2</v>
      </c>
      <c r="F439" s="34">
        <f t="shared" si="52"/>
        <v>0.1</v>
      </c>
      <c r="G439" s="29">
        <v>0</v>
      </c>
      <c r="H439" s="35">
        <f t="shared" si="53"/>
        <v>6.4797431793967091</v>
      </c>
      <c r="I439" s="32">
        <f t="shared" si="54"/>
        <v>198.05125043778187</v>
      </c>
      <c r="J439" s="36">
        <f t="shared" si="55"/>
        <v>1634782.8257161356</v>
      </c>
      <c r="K439" s="36">
        <v>499246.9041805825</v>
      </c>
    </row>
    <row r="440" spans="1:11" x14ac:dyDescent="0.2">
      <c r="A440" s="2">
        <v>426</v>
      </c>
      <c r="B440" s="25">
        <f t="shared" si="49"/>
        <v>18.136688573974165</v>
      </c>
      <c r="C440" s="32">
        <f t="shared" si="50"/>
        <v>1699717.0607355451</v>
      </c>
      <c r="D440" s="32">
        <f t="shared" si="56"/>
        <v>552.83119892561808</v>
      </c>
      <c r="E440" s="33">
        <f t="shared" si="51"/>
        <v>3.4575297037292181E-2</v>
      </c>
      <c r="F440" s="34">
        <f t="shared" si="52"/>
        <v>0.1</v>
      </c>
      <c r="G440" s="29">
        <v>0</v>
      </c>
      <c r="H440" s="35">
        <f t="shared" si="53"/>
        <v>6.4259696869756562</v>
      </c>
      <c r="I440" s="32">
        <f t="shared" si="54"/>
        <v>196.40768106789568</v>
      </c>
      <c r="J440" s="36">
        <f t="shared" si="55"/>
        <v>1634979.2333972035</v>
      </c>
      <c r="K440" s="36">
        <v>499577.60496739886</v>
      </c>
    </row>
    <row r="441" spans="1:11" x14ac:dyDescent="0.2">
      <c r="A441" s="2">
        <v>427</v>
      </c>
      <c r="B441" s="25">
        <f t="shared" si="49"/>
        <v>18.084627166645355</v>
      </c>
      <c r="C441" s="32">
        <f t="shared" si="50"/>
        <v>1700268.3032003448</v>
      </c>
      <c r="D441" s="32">
        <f t="shared" si="56"/>
        <v>551.24246479966678</v>
      </c>
      <c r="E441" s="33">
        <f t="shared" si="51"/>
        <v>3.4495561819386358E-2</v>
      </c>
      <c r="F441" s="34">
        <f t="shared" si="52"/>
        <v>0.1</v>
      </c>
      <c r="G441" s="29">
        <v>0</v>
      </c>
      <c r="H441" s="35">
        <f t="shared" si="53"/>
        <v>6.3726424450319916</v>
      </c>
      <c r="I441" s="32">
        <f t="shared" si="54"/>
        <v>194.77775119923481</v>
      </c>
      <c r="J441" s="36">
        <f t="shared" si="55"/>
        <v>1635174.0111484027</v>
      </c>
      <c r="K441" s="36">
        <v>499906.65637715999</v>
      </c>
    </row>
    <row r="442" spans="1:11" x14ac:dyDescent="0.2">
      <c r="A442" s="2">
        <v>428</v>
      </c>
      <c r="B442" s="25">
        <f t="shared" si="49"/>
        <v>18.03283447093856</v>
      </c>
      <c r="C442" s="32">
        <f t="shared" si="50"/>
        <v>1700817.9651406112</v>
      </c>
      <c r="D442" s="32">
        <f t="shared" si="56"/>
        <v>549.66194026637822</v>
      </c>
      <c r="E442" s="33">
        <f t="shared" si="51"/>
        <v>3.4416193515459492E-2</v>
      </c>
      <c r="F442" s="34">
        <f t="shared" si="52"/>
        <v>0.1</v>
      </c>
      <c r="G442" s="29">
        <v>0</v>
      </c>
      <c r="H442" s="35">
        <f t="shared" si="53"/>
        <v>6.3197577502635935</v>
      </c>
      <c r="I442" s="32">
        <f t="shared" si="54"/>
        <v>193.16134764157397</v>
      </c>
      <c r="J442" s="36">
        <f t="shared" si="55"/>
        <v>1635367.1724960443</v>
      </c>
      <c r="K442" s="36">
        <v>500234.06663616828</v>
      </c>
    </row>
    <row r="443" spans="1:11" x14ac:dyDescent="0.2">
      <c r="A443" s="2">
        <v>429</v>
      </c>
      <c r="B443" s="25">
        <f t="shared" si="49"/>
        <v>17.981308487137827</v>
      </c>
      <c r="C443" s="32">
        <f t="shared" si="50"/>
        <v>1701366.0547047714</v>
      </c>
      <c r="D443" s="32">
        <f t="shared" si="56"/>
        <v>548.08956416021101</v>
      </c>
      <c r="E443" s="33">
        <f t="shared" si="51"/>
        <v>3.4337189598694612E-2</v>
      </c>
      <c r="F443" s="34">
        <f t="shared" si="52"/>
        <v>0.1</v>
      </c>
      <c r="G443" s="29">
        <v>0</v>
      </c>
      <c r="H443" s="35">
        <f t="shared" si="53"/>
        <v>6.2673119301009601</v>
      </c>
      <c r="I443" s="32">
        <f t="shared" si="54"/>
        <v>191.55835814401863</v>
      </c>
      <c r="J443" s="36">
        <f t="shared" si="55"/>
        <v>1635558.7308541883</v>
      </c>
      <c r="K443" s="36">
        <v>500559.84392969724</v>
      </c>
    </row>
    <row r="444" spans="1:11" x14ac:dyDescent="0.2">
      <c r="A444" s="2">
        <v>430</v>
      </c>
      <c r="B444" s="25">
        <f t="shared" si="49"/>
        <v>17.930047234948166</v>
      </c>
      <c r="C444" s="32">
        <f t="shared" si="50"/>
        <v>1701912.5799806819</v>
      </c>
      <c r="D444" s="32">
        <f t="shared" si="56"/>
        <v>546.52527591050602</v>
      </c>
      <c r="E444" s="33">
        <f t="shared" si="51"/>
        <v>3.4258547565436552E-2</v>
      </c>
      <c r="F444" s="34">
        <f t="shared" si="52"/>
        <v>0.1</v>
      </c>
      <c r="G444" s="29">
        <v>0</v>
      </c>
      <c r="H444" s="35">
        <f t="shared" si="53"/>
        <v>6.2153013424521708</v>
      </c>
      <c r="I444" s="32">
        <f t="shared" si="54"/>
        <v>189.9686713872029</v>
      </c>
      <c r="J444" s="36">
        <f t="shared" si="55"/>
        <v>1635748.6995255756</v>
      </c>
      <c r="K444" s="36">
        <v>500883.99640219618</v>
      </c>
    </row>
    <row r="445" spans="1:11" x14ac:dyDescent="0.2">
      <c r="A445" s="2">
        <v>431</v>
      </c>
      <c r="B445" s="25">
        <f t="shared" si="49"/>
        <v>17.879048753263049</v>
      </c>
      <c r="C445" s="32">
        <f t="shared" si="50"/>
        <v>1702457.548996218</v>
      </c>
      <c r="D445" s="32">
        <f t="shared" si="56"/>
        <v>544.96901553613134</v>
      </c>
      <c r="E445" s="33">
        <f t="shared" si="51"/>
        <v>3.418026493492321E-2</v>
      </c>
      <c r="F445" s="34">
        <f t="shared" si="52"/>
        <v>0.1</v>
      </c>
      <c r="G445" s="29">
        <v>0</v>
      </c>
      <c r="H445" s="35">
        <f t="shared" si="53"/>
        <v>6.163722375449959</v>
      </c>
      <c r="I445" s="32">
        <f t="shared" si="54"/>
        <v>188.39217697557845</v>
      </c>
      <c r="J445" s="36">
        <f t="shared" si="55"/>
        <v>1635937.0917025511</v>
      </c>
      <c r="K445" s="36">
        <v>501206.53215749376</v>
      </c>
    </row>
    <row r="446" spans="1:11" x14ac:dyDescent="0.2">
      <c r="A446" s="2">
        <v>432</v>
      </c>
      <c r="B446" s="25">
        <f t="shared" si="49"/>
        <v>17.828311099935224</v>
      </c>
      <c r="C446" s="32">
        <f t="shared" si="50"/>
        <v>1703000.9697198519</v>
      </c>
      <c r="D446" s="32">
        <f t="shared" si="56"/>
        <v>543.42072363384068</v>
      </c>
      <c r="E446" s="33">
        <f t="shared" si="51"/>
        <v>3.4102339249010197E-2</v>
      </c>
      <c r="F446" s="34">
        <f t="shared" si="52"/>
        <v>0.1</v>
      </c>
      <c r="G446" s="29">
        <v>0</v>
      </c>
      <c r="H446" s="35">
        <f t="shared" si="53"/>
        <v>6.1125714472008879</v>
      </c>
      <c r="I446" s="32">
        <f t="shared" si="54"/>
        <v>186.82876542973253</v>
      </c>
      <c r="J446" s="36">
        <f t="shared" si="55"/>
        <v>1636123.9204679809</v>
      </c>
      <c r="K446" s="36">
        <v>501527.45925900067</v>
      </c>
    </row>
    <row r="447" spans="1:11" x14ac:dyDescent="0.2">
      <c r="A447" s="2">
        <v>433</v>
      </c>
      <c r="B447" s="25">
        <f t="shared" si="49"/>
        <v>17.777832351550831</v>
      </c>
      <c r="C447" s="32">
        <f t="shared" si="50"/>
        <v>1703542.8500612269</v>
      </c>
      <c r="D447" s="32">
        <f t="shared" si="56"/>
        <v>541.88034137501381</v>
      </c>
      <c r="E447" s="33">
        <f t="shared" si="51"/>
        <v>3.4024768071879416E-2</v>
      </c>
      <c r="F447" s="34">
        <f t="shared" si="52"/>
        <v>0.1</v>
      </c>
      <c r="G447" s="29">
        <v>0</v>
      </c>
      <c r="H447" s="35">
        <f t="shared" si="53"/>
        <v>6.0618450055366049</v>
      </c>
      <c r="I447" s="32">
        <f t="shared" si="54"/>
        <v>185.27832817879357</v>
      </c>
      <c r="J447" s="36">
        <f t="shared" si="55"/>
        <v>1636309.1987961596</v>
      </c>
      <c r="K447" s="36">
        <v>501846.78572991118</v>
      </c>
    </row>
    <row r="448" spans="1:11" x14ac:dyDescent="0.2">
      <c r="A448" s="2">
        <v>434</v>
      </c>
      <c r="B448" s="25">
        <f t="shared" si="49"/>
        <v>17.727610603206532</v>
      </c>
      <c r="C448" s="32">
        <f t="shared" si="50"/>
        <v>1704083.1978717258</v>
      </c>
      <c r="D448" s="32">
        <f t="shared" si="56"/>
        <v>540.34781049890444</v>
      </c>
      <c r="E448" s="33">
        <f t="shared" si="51"/>
        <v>3.3947548989913381E-2</v>
      </c>
      <c r="F448" s="34">
        <f t="shared" si="52"/>
        <v>0.1</v>
      </c>
      <c r="G448" s="29">
        <v>0</v>
      </c>
      <c r="H448" s="35">
        <f t="shared" si="53"/>
        <v>6.011539527767165</v>
      </c>
      <c r="I448" s="32">
        <f t="shared" si="54"/>
        <v>183.74075755287899</v>
      </c>
      <c r="J448" s="36">
        <f t="shared" si="55"/>
        <v>1636492.9395537125</v>
      </c>
      <c r="K448" s="36">
        <v>502164.51955340372</v>
      </c>
    </row>
    <row r="449" spans="1:11" x14ac:dyDescent="0.2">
      <c r="A449" s="2">
        <v>435</v>
      </c>
      <c r="B449" s="25">
        <f t="shared" si="49"/>
        <v>17.677643968290063</v>
      </c>
      <c r="C449" s="32">
        <f t="shared" si="50"/>
        <v>1704622.0209450293</v>
      </c>
      <c r="D449" s="32">
        <f t="shared" si="56"/>
        <v>538.8230733035598</v>
      </c>
      <c r="E449" s="33">
        <f t="shared" si="51"/>
        <v>3.3870679611255568E-2</v>
      </c>
      <c r="F449" s="34">
        <f t="shared" si="52"/>
        <v>0.1</v>
      </c>
      <c r="G449" s="29">
        <v>0</v>
      </c>
      <c r="H449" s="35">
        <f t="shared" si="53"/>
        <v>5.9616515204363951</v>
      </c>
      <c r="I449" s="32">
        <f t="shared" si="54"/>
        <v>182.21594677563715</v>
      </c>
      <c r="J449" s="36">
        <f t="shared" si="55"/>
        <v>1636675.1555004881</v>
      </c>
      <c r="K449" s="36">
        <v>502480.6686728404</v>
      </c>
    </row>
    <row r="450" spans="1:11" x14ac:dyDescent="0.2">
      <c r="A450" s="2">
        <v>436</v>
      </c>
      <c r="B450" s="25">
        <f t="shared" si="49"/>
        <v>17.627930578263634</v>
      </c>
      <c r="C450" s="32">
        <f t="shared" si="50"/>
        <v>1705159.3270176696</v>
      </c>
      <c r="D450" s="32">
        <f t="shared" si="56"/>
        <v>537.30607264023274</v>
      </c>
      <c r="E450" s="33">
        <f t="shared" si="51"/>
        <v>3.3794157565731515E-2</v>
      </c>
      <c r="F450" s="34">
        <f t="shared" si="52"/>
        <v>0.1</v>
      </c>
      <c r="G450" s="29">
        <v>0</v>
      </c>
      <c r="H450" s="35">
        <f t="shared" si="53"/>
        <v>5.9121775190792931</v>
      </c>
      <c r="I450" s="32">
        <f t="shared" si="54"/>
        <v>180.70378995681506</v>
      </c>
      <c r="J450" s="36">
        <f t="shared" si="55"/>
        <v>1636855.859290445</v>
      </c>
      <c r="K450" s="36">
        <v>502795.24099196569</v>
      </c>
    </row>
    <row r="451" spans="1:11" x14ac:dyDescent="0.2">
      <c r="A451" s="2">
        <v>437</v>
      </c>
      <c r="B451" s="25">
        <f t="shared" si="49"/>
        <v>17.578468582450498</v>
      </c>
      <c r="C451" s="32">
        <f t="shared" si="50"/>
        <v>1705695.1237695788</v>
      </c>
      <c r="D451" s="32">
        <f t="shared" si="56"/>
        <v>535.79675190919079</v>
      </c>
      <c r="E451" s="33">
        <f t="shared" si="51"/>
        <v>3.3717980504520143E-2</v>
      </c>
      <c r="F451" s="34">
        <f t="shared" si="52"/>
        <v>0.1</v>
      </c>
      <c r="G451" s="29">
        <v>0</v>
      </c>
      <c r="H451" s="35">
        <f t="shared" si="53"/>
        <v>5.8631140879814376</v>
      </c>
      <c r="I451" s="32">
        <f t="shared" si="54"/>
        <v>179.20418208491719</v>
      </c>
      <c r="J451" s="36">
        <f t="shared" si="55"/>
        <v>1637035.0634725299</v>
      </c>
      <c r="K451" s="36">
        <v>503108.24437510391</v>
      </c>
    </row>
    <row r="452" spans="1:11" x14ac:dyDescent="0.2">
      <c r="A452" s="2">
        <v>438</v>
      </c>
      <c r="B452" s="25">
        <f t="shared" si="49"/>
        <v>17.529256147824498</v>
      </c>
      <c r="C452" s="32">
        <f t="shared" si="50"/>
        <v>1706229.4188246271</v>
      </c>
      <c r="D452" s="32">
        <f t="shared" si="56"/>
        <v>534.2950550483074</v>
      </c>
      <c r="E452" s="33">
        <f t="shared" si="51"/>
        <v>3.3642146099926593E-2</v>
      </c>
      <c r="F452" s="34">
        <f t="shared" si="52"/>
        <v>0.1</v>
      </c>
      <c r="G452" s="29">
        <v>0</v>
      </c>
      <c r="H452" s="35">
        <f t="shared" si="53"/>
        <v>5.8144578199403965</v>
      </c>
      <c r="I452" s="32">
        <f t="shared" si="54"/>
        <v>177.71701901990289</v>
      </c>
      <c r="J452" s="36">
        <f t="shared" si="55"/>
        <v>1637212.7804915498</v>
      </c>
      <c r="K452" s="36">
        <v>503419.68664735596</v>
      </c>
    </row>
    <row r="453" spans="1:11" x14ac:dyDescent="0.2">
      <c r="A453" s="2">
        <v>439</v>
      </c>
      <c r="B453" s="25">
        <f t="shared" si="49"/>
        <v>17.480291458802551</v>
      </c>
      <c r="C453" s="32">
        <f t="shared" si="50"/>
        <v>1706762.2197511576</v>
      </c>
      <c r="D453" s="32">
        <f t="shared" si="56"/>
        <v>532.80092653050087</v>
      </c>
      <c r="E453" s="33">
        <f t="shared" si="51"/>
        <v>3.3566652045148422E-2</v>
      </c>
      <c r="F453" s="34">
        <f t="shared" si="52"/>
        <v>0.1</v>
      </c>
      <c r="G453" s="29">
        <v>0</v>
      </c>
      <c r="H453" s="35">
        <f t="shared" si="53"/>
        <v>5.7662053360291115</v>
      </c>
      <c r="I453" s="32">
        <f t="shared" si="54"/>
        <v>176.24219748596849</v>
      </c>
      <c r="J453" s="36">
        <f t="shared" si="55"/>
        <v>1637389.0226890356</v>
      </c>
      <c r="K453" s="36">
        <v>503729.57559479488</v>
      </c>
    </row>
    <row r="454" spans="1:11" x14ac:dyDescent="0.2">
      <c r="A454" s="2">
        <v>440</v>
      </c>
      <c r="B454" s="25">
        <f t="shared" si="49"/>
        <v>17.431572717040066</v>
      </c>
      <c r="C454" s="32">
        <f t="shared" si="50"/>
        <v>1707293.5340625157</v>
      </c>
      <c r="D454" s="32">
        <f t="shared" si="56"/>
        <v>531.31431135814637</v>
      </c>
      <c r="E454" s="33">
        <f t="shared" si="51"/>
        <v>3.3491496054017807E-2</v>
      </c>
      <c r="F454" s="34">
        <f t="shared" si="52"/>
        <v>0.1</v>
      </c>
      <c r="G454" s="29">
        <v>0</v>
      </c>
      <c r="H454" s="35">
        <f t="shared" si="53"/>
        <v>5.7183532853612542</v>
      </c>
      <c r="I454" s="32">
        <f t="shared" si="54"/>
        <v>174.7796150643486</v>
      </c>
      <c r="J454" s="36">
        <f t="shared" si="55"/>
        <v>1637563.8023041</v>
      </c>
      <c r="K454" s="36">
        <v>504037.91896466049</v>
      </c>
    </row>
    <row r="455" spans="1:11" x14ac:dyDescent="0.2">
      <c r="A455" s="2">
        <v>441</v>
      </c>
      <c r="B455" s="25">
        <f t="shared" si="49"/>
        <v>17.383098141229045</v>
      </c>
      <c r="C455" s="32">
        <f t="shared" si="50"/>
        <v>1707823.3692175688</v>
      </c>
      <c r="D455" s="32">
        <f t="shared" si="56"/>
        <v>529.83515505306423</v>
      </c>
      <c r="E455" s="33">
        <f t="shared" si="51"/>
        <v>3.3416675860886667E-2</v>
      </c>
      <c r="F455" s="34">
        <f t="shared" si="52"/>
        <v>0.1</v>
      </c>
      <c r="G455" s="29">
        <v>0</v>
      </c>
      <c r="H455" s="35">
        <f t="shared" si="53"/>
        <v>5.6708983448585188</v>
      </c>
      <c r="I455" s="32">
        <f t="shared" si="54"/>
        <v>173.32917018624087</v>
      </c>
      <c r="J455" s="36">
        <f t="shared" si="55"/>
        <v>1637737.1314742863</v>
      </c>
      <c r="K455" s="36">
        <v>504344.72446555312</v>
      </c>
    </row>
    <row r="456" spans="1:11" x14ac:dyDescent="0.2">
      <c r="A456" s="2">
        <v>442</v>
      </c>
      <c r="B456" s="25">
        <f t="shared" si="49"/>
        <v>17.334865966899276</v>
      </c>
      <c r="C456" s="32">
        <f t="shared" si="50"/>
        <v>1708351.7326212223</v>
      </c>
      <c r="D456" s="32">
        <f t="shared" si="56"/>
        <v>528.36340365349315</v>
      </c>
      <c r="E456" s="33">
        <f t="shared" si="51"/>
        <v>3.3342189220207236E-2</v>
      </c>
      <c r="F456" s="34">
        <f t="shared" si="52"/>
        <v>0.1</v>
      </c>
      <c r="G456" s="29">
        <v>0</v>
      </c>
      <c r="H456" s="35">
        <f t="shared" si="53"/>
        <v>5.6238372190198556</v>
      </c>
      <c r="I456" s="32">
        <f t="shared" si="54"/>
        <v>171.89076212571766</v>
      </c>
      <c r="J456" s="36">
        <f t="shared" si="55"/>
        <v>1637909.0222364119</v>
      </c>
      <c r="K456" s="36">
        <v>504649.99976762623</v>
      </c>
    </row>
    <row r="457" spans="1:11" x14ac:dyDescent="0.2">
      <c r="A457" s="2">
        <v>443</v>
      </c>
      <c r="B457" s="25">
        <f t="shared" si="49"/>
        <v>17.286874446222093</v>
      </c>
      <c r="C457" s="32">
        <f t="shared" si="50"/>
        <v>1708878.6316249298</v>
      </c>
      <c r="D457" s="32">
        <f t="shared" si="56"/>
        <v>526.89900370757096</v>
      </c>
      <c r="E457" s="33">
        <f t="shared" si="51"/>
        <v>3.3268033906430614E-2</v>
      </c>
      <c r="F457" s="34">
        <f t="shared" si="52"/>
        <v>0.1</v>
      </c>
      <c r="G457" s="29">
        <v>0</v>
      </c>
      <c r="H457" s="35">
        <f t="shared" si="53"/>
        <v>5.5771666396926118</v>
      </c>
      <c r="I457" s="32">
        <f t="shared" si="54"/>
        <v>170.4642909927577</v>
      </c>
      <c r="J457" s="36">
        <f t="shared" si="55"/>
        <v>1638079.4865274047</v>
      </c>
      <c r="K457" s="36">
        <v>504953.75250277831</v>
      </c>
    </row>
    <row r="458" spans="1:11" x14ac:dyDescent="0.2">
      <c r="A458" s="2">
        <v>444</v>
      </c>
      <c r="B458" s="25">
        <f t="shared" si="49"/>
        <v>17.239121847816804</v>
      </c>
      <c r="C458" s="32">
        <f t="shared" si="50"/>
        <v>1709404.073527196</v>
      </c>
      <c r="D458" s="32">
        <f t="shared" si="56"/>
        <v>525.44190226611681</v>
      </c>
      <c r="E458" s="33">
        <f t="shared" si="51"/>
        <v>3.3194207713822491E-2</v>
      </c>
      <c r="F458" s="34">
        <f t="shared" si="52"/>
        <v>0.1</v>
      </c>
      <c r="G458" s="29">
        <v>0</v>
      </c>
      <c r="H458" s="35">
        <f t="shared" si="53"/>
        <v>5.5308833658455789</v>
      </c>
      <c r="I458" s="32">
        <f t="shared" si="54"/>
        <v>169.04965772628768</v>
      </c>
      <c r="J458" s="36">
        <f t="shared" si="55"/>
        <v>1638248.5361851309</v>
      </c>
      <c r="K458" s="36">
        <v>505255.99026484351</v>
      </c>
    </row>
    <row r="459" spans="1:11" x14ac:dyDescent="0.2">
      <c r="A459" s="2">
        <v>445</v>
      </c>
      <c r="B459" s="25">
        <f t="shared" si="49"/>
        <v>17.191606456559978</v>
      </c>
      <c r="C459" s="32">
        <f t="shared" si="50"/>
        <v>1709928.0655740746</v>
      </c>
      <c r="D459" s="32">
        <f t="shared" si="56"/>
        <v>523.99204687867314</v>
      </c>
      <c r="E459" s="33">
        <f t="shared" si="51"/>
        <v>3.3120708456121285E-2</v>
      </c>
      <c r="F459" s="34">
        <f t="shared" si="52"/>
        <v>0.1</v>
      </c>
      <c r="G459" s="29">
        <v>0</v>
      </c>
      <c r="H459" s="35">
        <f t="shared" si="53"/>
        <v>5.4849841833439177</v>
      </c>
      <c r="I459" s="32">
        <f t="shared" si="54"/>
        <v>167.64676408731771</v>
      </c>
      <c r="J459" s="36">
        <f t="shared" si="55"/>
        <v>1638416.1829492182</v>
      </c>
      <c r="K459" s="36">
        <v>505556.72060978168</v>
      </c>
    </row>
    <row r="460" spans="1:11" x14ac:dyDescent="0.2">
      <c r="A460" s="2">
        <v>446</v>
      </c>
      <c r="B460" s="25">
        <f t="shared" si="49"/>
        <v>17.144326573397262</v>
      </c>
      <c r="C460" s="32">
        <f t="shared" si="50"/>
        <v>1710450.61495966</v>
      </c>
      <c r="D460" s="32">
        <f t="shared" si="56"/>
        <v>522.5493855853565</v>
      </c>
      <c r="E460" s="33">
        <f t="shared" si="51"/>
        <v>3.3047533966381985E-2</v>
      </c>
      <c r="F460" s="34">
        <f t="shared" si="52"/>
        <v>0.1</v>
      </c>
      <c r="G460" s="29">
        <v>0</v>
      </c>
      <c r="H460" s="35">
        <f t="shared" si="53"/>
        <v>5.439465904725953</v>
      </c>
      <c r="I460" s="32">
        <f t="shared" si="54"/>
        <v>166.25551265211587</v>
      </c>
      <c r="J460" s="36">
        <f t="shared" si="55"/>
        <v>1638582.4384618704</v>
      </c>
      <c r="K460" s="36">
        <v>505855.95105586707</v>
      </c>
    </row>
    <row r="461" spans="1:11" x14ac:dyDescent="0.2">
      <c r="A461" s="2">
        <v>447</v>
      </c>
      <c r="B461" s="25">
        <f t="shared" si="49"/>
        <v>17.097280515157678</v>
      </c>
      <c r="C461" s="32">
        <f t="shared" si="50"/>
        <v>1710971.7288265738</v>
      </c>
      <c r="D461" s="32">
        <f t="shared" si="56"/>
        <v>521.11386691383086</v>
      </c>
      <c r="E461" s="33">
        <f t="shared" si="51"/>
        <v>3.2974682096843996E-2</v>
      </c>
      <c r="F461" s="34">
        <f t="shared" si="52"/>
        <v>0.1</v>
      </c>
      <c r="G461" s="29">
        <v>0</v>
      </c>
      <c r="H461" s="35">
        <f t="shared" si="53"/>
        <v>5.3943253689818205</v>
      </c>
      <c r="I461" s="32">
        <f t="shared" si="54"/>
        <v>164.87580680544423</v>
      </c>
      <c r="J461" s="36">
        <f t="shared" si="55"/>
        <v>1638747.3142686759</v>
      </c>
      <c r="K461" s="36">
        <v>506153.68908387644</v>
      </c>
    </row>
    <row r="462" spans="1:11" x14ac:dyDescent="0.2">
      <c r="A462" s="2">
        <v>448</v>
      </c>
      <c r="B462" s="25">
        <f t="shared" si="49"/>
        <v>17.050466614370738</v>
      </c>
      <c r="C462" s="32">
        <f t="shared" si="50"/>
        <v>1711491.4142664454</v>
      </c>
      <c r="D462" s="32">
        <f t="shared" si="56"/>
        <v>519.68543987162411</v>
      </c>
      <c r="E462" s="33">
        <f t="shared" si="51"/>
        <v>3.2902150718529262E-2</v>
      </c>
      <c r="F462" s="34">
        <f t="shared" si="52"/>
        <v>0.1</v>
      </c>
      <c r="G462" s="29">
        <v>0</v>
      </c>
      <c r="H462" s="35">
        <f t="shared" si="53"/>
        <v>5.3495594413339527</v>
      </c>
      <c r="I462" s="32">
        <f t="shared" si="54"/>
        <v>163.50755073383712</v>
      </c>
      <c r="J462" s="36">
        <f t="shared" si="55"/>
        <v>1638910.8218194097</v>
      </c>
      <c r="K462" s="36">
        <v>506449.942137276</v>
      </c>
    </row>
    <row r="463" spans="1:11" x14ac:dyDescent="0.2">
      <c r="A463" s="2">
        <v>449</v>
      </c>
      <c r="B463" s="25">
        <f t="shared" si="49"/>
        <v>17.003883219085708</v>
      </c>
      <c r="C463" s="32">
        <f t="shared" si="50"/>
        <v>1712009.6783203885</v>
      </c>
      <c r="D463" s="32">
        <f t="shared" si="56"/>
        <v>518.26405394310132</v>
      </c>
      <c r="E463" s="33">
        <f t="shared" si="51"/>
        <v>3.282993772128652E-2</v>
      </c>
      <c r="F463" s="34">
        <f t="shared" si="52"/>
        <v>0.1</v>
      </c>
      <c r="G463" s="29">
        <v>0</v>
      </c>
      <c r="H463" s="35">
        <f t="shared" si="53"/>
        <v>5.3051650130193844</v>
      </c>
      <c r="I463" s="32">
        <f t="shared" si="54"/>
        <v>162.15064941896071</v>
      </c>
      <c r="J463" s="36">
        <f t="shared" si="55"/>
        <v>1639072.9724688288</v>
      </c>
      <c r="K463" s="36">
        <v>506744.71762240748</v>
      </c>
    </row>
    <row r="464" spans="1:11" x14ac:dyDescent="0.2">
      <c r="A464" s="2">
        <v>450</v>
      </c>
      <c r="B464" s="25">
        <f t="shared" ref="B464:B518" si="57">$C$4*(1+($C$6*($C$5/12)*A464))^(-1/$C$6)</f>
        <v>16.957528692693739</v>
      </c>
      <c r="C464" s="32">
        <f t="shared" ref="C464:C518" si="58">(($C$4^$C$6)/((1-$C$6)*($C$5/12)))*(($C$4^(1-$C$6))-(B464^(1-$C$6)))*30.4375</f>
        <v>1712526.527979468</v>
      </c>
      <c r="D464" s="32">
        <f t="shared" si="56"/>
        <v>516.84965907945298</v>
      </c>
      <c r="E464" s="33">
        <f t="shared" ref="E464:E518" si="59">-LN(B464/B463)*12</f>
        <v>3.2758041013305234E-2</v>
      </c>
      <c r="F464" s="34">
        <f t="shared" ref="F464:F518" si="60">IF(E464&gt;0.1,E464,0.1)</f>
        <v>0.1</v>
      </c>
      <c r="G464" s="29">
        <v>0</v>
      </c>
      <c r="H464" s="35">
        <f t="shared" ref="H464:H518" si="61">H463*EXP(-F464/12)</f>
        <v>5.2611390010738628</v>
      </c>
      <c r="I464" s="32">
        <f t="shared" ref="I464:I518" si="62">IF(G464=0,((H463-H464)/(F464/12)*30.4375),D464)</f>
        <v>160.80500863101759</v>
      </c>
      <c r="J464" s="36">
        <f t="shared" ref="J464:J518" si="63">I464+J463</f>
        <v>1639233.7774774597</v>
      </c>
      <c r="K464" s="36">
        <v>507038.02290867339</v>
      </c>
    </row>
    <row r="465" spans="1:11" x14ac:dyDescent="0.2">
      <c r="A465" s="2">
        <v>451</v>
      </c>
      <c r="B465" s="25">
        <f t="shared" si="57"/>
        <v>16.91140141375206</v>
      </c>
      <c r="C465" s="32">
        <f t="shared" si="58"/>
        <v>1713041.9701851662</v>
      </c>
      <c r="D465" s="32">
        <f t="shared" ref="D465:D518" si="64">C465-C464</f>
        <v>515.44220569822937</v>
      </c>
      <c r="E465" s="33">
        <f t="shared" si="59"/>
        <v>3.2686458521169276E-2</v>
      </c>
      <c r="F465" s="34">
        <f t="shared" si="60"/>
        <v>0.1</v>
      </c>
      <c r="G465" s="29">
        <v>0</v>
      </c>
      <c r="H465" s="35">
        <f t="shared" si="61"/>
        <v>5.217478348117754</v>
      </c>
      <c r="I465" s="32">
        <f t="shared" si="62"/>
        <v>159.47053492218728</v>
      </c>
      <c r="J465" s="36">
        <f t="shared" si="63"/>
        <v>1639393.2480123818</v>
      </c>
      <c r="K465" s="36">
        <v>507329.86532872112</v>
      </c>
    </row>
    <row r="466" spans="1:11" x14ac:dyDescent="0.2">
      <c r="A466" s="2">
        <v>452</v>
      </c>
      <c r="B466" s="25">
        <f t="shared" si="57"/>
        <v>16.865499775810814</v>
      </c>
      <c r="C466" s="32">
        <f t="shared" si="58"/>
        <v>1713556.011829841</v>
      </c>
      <c r="D466" s="32">
        <f t="shared" si="64"/>
        <v>514.04164467472583</v>
      </c>
      <c r="E466" s="33">
        <f t="shared" si="59"/>
        <v>3.2615188189476403E-2</v>
      </c>
      <c r="F466" s="34">
        <f t="shared" si="60"/>
        <v>0.1</v>
      </c>
      <c r="G466" s="29">
        <v>0</v>
      </c>
      <c r="H466" s="35">
        <f t="shared" si="61"/>
        <v>5.174180022143724</v>
      </c>
      <c r="I466" s="32">
        <f t="shared" si="62"/>
        <v>158.14713562014475</v>
      </c>
      <c r="J466" s="36">
        <f t="shared" si="63"/>
        <v>1639551.3951480021</v>
      </c>
      <c r="K466" s="36">
        <v>507620.25217862643</v>
      </c>
    </row>
    <row r="467" spans="1:11" x14ac:dyDescent="0.2">
      <c r="A467" s="2">
        <v>453</v>
      </c>
      <c r="B467" s="25">
        <f t="shared" si="57"/>
        <v>16.819822187242053</v>
      </c>
      <c r="C467" s="32">
        <f t="shared" si="58"/>
        <v>1714068.6597571811</v>
      </c>
      <c r="D467" s="32">
        <f t="shared" si="64"/>
        <v>512.64792734012008</v>
      </c>
      <c r="E467" s="33">
        <f t="shared" si="59"/>
        <v>3.2544227980787828E-2</v>
      </c>
      <c r="F467" s="34">
        <f t="shared" si="60"/>
        <v>0.1</v>
      </c>
      <c r="G467" s="29">
        <v>0</v>
      </c>
      <c r="H467" s="35">
        <f t="shared" si="61"/>
        <v>5.1312410163061788</v>
      </c>
      <c r="I467" s="32">
        <f t="shared" si="62"/>
        <v>156.83471882163374</v>
      </c>
      <c r="J467" s="36">
        <f t="shared" si="63"/>
        <v>1639708.2298668236</v>
      </c>
      <c r="K467" s="36">
        <v>507909.19071807567</v>
      </c>
    </row>
    <row r="468" spans="1:11" x14ac:dyDescent="0.2">
      <c r="A468" s="2">
        <v>454</v>
      </c>
      <c r="B468" s="25">
        <f t="shared" si="57"/>
        <v>16.774367071071271</v>
      </c>
      <c r="C468" s="32">
        <f t="shared" si="58"/>
        <v>1714579.9207626523</v>
      </c>
      <c r="D468" s="32">
        <f t="shared" si="64"/>
        <v>511.26100547122769</v>
      </c>
      <c r="E468" s="33">
        <f t="shared" si="59"/>
        <v>3.247357587525971E-2</v>
      </c>
      <c r="F468" s="34">
        <f t="shared" si="60"/>
        <v>0.1</v>
      </c>
      <c r="G468" s="29">
        <v>0</v>
      </c>
      <c r="H468" s="35">
        <f t="shared" si="61"/>
        <v>5.0886583487124568</v>
      </c>
      <c r="I468" s="32">
        <f t="shared" si="62"/>
        <v>155.53319338606954</v>
      </c>
      <c r="J468" s="36">
        <f t="shared" si="63"/>
        <v>1639863.7630602098</v>
      </c>
      <c r="K468" s="36">
        <v>508196.68817054736</v>
      </c>
    </row>
    <row r="469" spans="1:11" x14ac:dyDescent="0.2">
      <c r="A469" s="2">
        <v>455</v>
      </c>
      <c r="B469" s="25">
        <f t="shared" si="57"/>
        <v>16.729132864810968</v>
      </c>
      <c r="C469" s="32">
        <f t="shared" si="58"/>
        <v>1715089.8015939426</v>
      </c>
      <c r="D469" s="32">
        <f t="shared" si="64"/>
        <v>509.88083129026927</v>
      </c>
      <c r="E469" s="33">
        <f t="shared" si="59"/>
        <v>3.2403229870642168E-2</v>
      </c>
      <c r="F469" s="34">
        <f t="shared" si="60"/>
        <v>0.1</v>
      </c>
      <c r="G469" s="29">
        <v>0</v>
      </c>
      <c r="H469" s="35">
        <f t="shared" si="61"/>
        <v>5.0464290622157515</v>
      </c>
      <c r="I469" s="32">
        <f t="shared" si="62"/>
        <v>154.24246892921619</v>
      </c>
      <c r="J469" s="36">
        <f t="shared" si="63"/>
        <v>1640018.005529139</v>
      </c>
      <c r="K469" s="36">
        <v>508482.75172349281</v>
      </c>
    </row>
    <row r="470" spans="1:11" x14ac:dyDescent="0.2">
      <c r="A470" s="2">
        <v>456</v>
      </c>
      <c r="B470" s="25">
        <f t="shared" si="57"/>
        <v>16.684118020296655</v>
      </c>
      <c r="C470" s="32">
        <f t="shared" si="58"/>
        <v>1715598.3089514007</v>
      </c>
      <c r="D470" s="32">
        <f t="shared" si="64"/>
        <v>508.50735745811835</v>
      </c>
      <c r="E470" s="33">
        <f t="shared" si="59"/>
        <v>3.2333187981938932E-2</v>
      </c>
      <c r="F470" s="34">
        <f t="shared" si="60"/>
        <v>0.1</v>
      </c>
      <c r="G470" s="29">
        <v>0</v>
      </c>
      <c r="H470" s="35">
        <f t="shared" si="61"/>
        <v>5.0045502242097513</v>
      </c>
      <c r="I470" s="32">
        <f t="shared" si="62"/>
        <v>152.96245581691585</v>
      </c>
      <c r="J470" s="36">
        <f t="shared" si="63"/>
        <v>1640170.9679849558</v>
      </c>
      <c r="K470" s="36">
        <v>508767.3885285157</v>
      </c>
    </row>
    <row r="471" spans="1:11" x14ac:dyDescent="0.2">
      <c r="A471" s="2">
        <v>457</v>
      </c>
      <c r="B471" s="25">
        <f t="shared" si="57"/>
        <v>16.639321003524998</v>
      </c>
      <c r="C471" s="32">
        <f t="shared" si="58"/>
        <v>1716105.4494884675</v>
      </c>
      <c r="D471" s="32">
        <f t="shared" si="64"/>
        <v>507.14053706685081</v>
      </c>
      <c r="E471" s="33">
        <f t="shared" si="59"/>
        <v>3.2263448241276756E-2</v>
      </c>
      <c r="F471" s="34">
        <f t="shared" si="60"/>
        <v>0.1</v>
      </c>
      <c r="G471" s="29">
        <v>0</v>
      </c>
      <c r="H471" s="35">
        <f t="shared" si="61"/>
        <v>4.9630189264249864</v>
      </c>
      <c r="I471" s="32">
        <f t="shared" si="62"/>
        <v>151.69306515885356</v>
      </c>
      <c r="J471" s="36">
        <f t="shared" si="63"/>
        <v>1640322.6610501145</v>
      </c>
      <c r="K471" s="36">
        <v>509050.60570155102</v>
      </c>
    </row>
    <row r="472" spans="1:11" x14ac:dyDescent="0.2">
      <c r="A472" s="2">
        <v>458</v>
      </c>
      <c r="B472" s="25">
        <f t="shared" si="57"/>
        <v>16.594740294494034</v>
      </c>
      <c r="C472" s="32">
        <f t="shared" si="58"/>
        <v>1716611.2298121077</v>
      </c>
      <c r="D472" s="32">
        <f t="shared" si="64"/>
        <v>505.78032364021055</v>
      </c>
      <c r="E472" s="33">
        <f t="shared" si="59"/>
        <v>3.219400869778552E-2</v>
      </c>
      <c r="F472" s="34">
        <f t="shared" si="60"/>
        <v>0.1</v>
      </c>
      <c r="G472" s="29">
        <v>0</v>
      </c>
      <c r="H472" s="35">
        <f t="shared" si="61"/>
        <v>4.9218322847268654</v>
      </c>
      <c r="I472" s="32">
        <f t="shared" si="62"/>
        <v>150.43420880238705</v>
      </c>
      <c r="J472" s="36">
        <f t="shared" si="63"/>
        <v>1640473.095258917</v>
      </c>
      <c r="K472" s="36">
        <v>509332.41032304283</v>
      </c>
    </row>
    <row r="473" spans="1:11" x14ac:dyDescent="0.2">
      <c r="A473" s="2">
        <v>459</v>
      </c>
      <c r="B473" s="25">
        <f t="shared" si="57"/>
        <v>16.5503743870457</v>
      </c>
      <c r="C473" s="32">
        <f t="shared" si="58"/>
        <v>1717115.6564832313</v>
      </c>
      <c r="D473" s="32">
        <f t="shared" si="64"/>
        <v>504.42667112359777</v>
      </c>
      <c r="E473" s="33">
        <f t="shared" si="59"/>
        <v>3.2124867417299363E-2</v>
      </c>
      <c r="F473" s="34">
        <f t="shared" si="60"/>
        <v>0.1</v>
      </c>
      <c r="G473" s="29">
        <v>0</v>
      </c>
      <c r="H473" s="35">
        <f t="shared" si="61"/>
        <v>4.8809874389153842</v>
      </c>
      <c r="I473" s="32">
        <f t="shared" si="62"/>
        <v>149.18579932643502</v>
      </c>
      <c r="J473" s="36">
        <f t="shared" si="63"/>
        <v>1640622.2810582435</v>
      </c>
      <c r="K473" s="36">
        <v>509612.80943812133</v>
      </c>
    </row>
    <row r="474" spans="1:11" x14ac:dyDescent="0.2">
      <c r="A474" s="2">
        <v>460</v>
      </c>
      <c r="B474" s="25">
        <f t="shared" si="57"/>
        <v>16.506221788710402</v>
      </c>
      <c r="C474" s="32">
        <f t="shared" si="58"/>
        <v>1717618.7360171133</v>
      </c>
      <c r="D474" s="32">
        <f t="shared" si="64"/>
        <v>503.07953388197348</v>
      </c>
      <c r="E474" s="33">
        <f t="shared" si="59"/>
        <v>3.2056022482222155E-2</v>
      </c>
      <c r="F474" s="34">
        <f t="shared" si="60"/>
        <v>0.1</v>
      </c>
      <c r="G474" s="29">
        <v>0</v>
      </c>
      <c r="H474" s="35">
        <f t="shared" si="61"/>
        <v>4.8404815525265033</v>
      </c>
      <c r="I474" s="32">
        <f t="shared" si="62"/>
        <v>147.94775003538777</v>
      </c>
      <c r="J474" s="36">
        <f t="shared" si="63"/>
        <v>1640770.2288082789</v>
      </c>
      <c r="K474" s="36">
        <v>509891.81005677907</v>
      </c>
    </row>
    <row r="475" spans="1:11" x14ac:dyDescent="0.2">
      <c r="A475" s="2">
        <v>461</v>
      </c>
      <c r="B475" s="25">
        <f t="shared" si="57"/>
        <v>16.462281020553561</v>
      </c>
      <c r="C475" s="32">
        <f t="shared" si="58"/>
        <v>1718120.4748838083</v>
      </c>
      <c r="D475" s="32">
        <f t="shared" si="64"/>
        <v>501.73886669497006</v>
      </c>
      <c r="E475" s="33">
        <f t="shared" si="59"/>
        <v>3.1987471991415634E-2</v>
      </c>
      <c r="F475" s="34">
        <f t="shared" si="60"/>
        <v>0.1</v>
      </c>
      <c r="G475" s="29">
        <v>0</v>
      </c>
      <c r="H475" s="35">
        <f t="shared" si="61"/>
        <v>4.800311812635166</v>
      </c>
      <c r="I475" s="32">
        <f t="shared" si="62"/>
        <v>146.71997495310916</v>
      </c>
      <c r="J475" s="36">
        <f t="shared" si="63"/>
        <v>1640916.9487832321</v>
      </c>
      <c r="K475" s="36">
        <v>510169.41915404599</v>
      </c>
    </row>
    <row r="476" spans="1:11" x14ac:dyDescent="0.2">
      <c r="A476" s="2">
        <v>462</v>
      </c>
      <c r="B476" s="25">
        <f t="shared" si="57"/>
        <v>16.418550617024337</v>
      </c>
      <c r="C476" s="32">
        <f t="shared" si="58"/>
        <v>1718620.8795085596</v>
      </c>
      <c r="D476" s="32">
        <f t="shared" si="64"/>
        <v>500.40462475130334</v>
      </c>
      <c r="E476" s="33">
        <f t="shared" si="59"/>
        <v>3.1919214059935343E-2</v>
      </c>
      <c r="F476" s="34">
        <f t="shared" si="60"/>
        <v>0.1</v>
      </c>
      <c r="G476" s="29">
        <v>0</v>
      </c>
      <c r="H476" s="35">
        <f t="shared" si="61"/>
        <v>4.7604754296599596</v>
      </c>
      <c r="I476" s="32">
        <f t="shared" si="62"/>
        <v>145.50238881694145</v>
      </c>
      <c r="J476" s="36">
        <f t="shared" si="63"/>
        <v>1641062.4511720492</v>
      </c>
      <c r="K476" s="36">
        <v>510445.64367016399</v>
      </c>
    </row>
    <row r="477" spans="1:11" x14ac:dyDescent="0.2">
      <c r="A477" s="2">
        <v>463</v>
      </c>
      <c r="B477" s="25">
        <f t="shared" si="57"/>
        <v>16.375029125806336</v>
      </c>
      <c r="C477" s="32">
        <f t="shared" si="58"/>
        <v>1719119.9562722046</v>
      </c>
      <c r="D477" s="32">
        <f t="shared" si="64"/>
        <v>499.07676364504732</v>
      </c>
      <c r="E477" s="33">
        <f t="shared" si="59"/>
        <v>3.1851246818865378E-2</v>
      </c>
      <c r="F477" s="34">
        <f t="shared" si="60"/>
        <v>0.1</v>
      </c>
      <c r="G477" s="29">
        <v>0</v>
      </c>
      <c r="H477" s="35">
        <f t="shared" si="61"/>
        <v>4.7209696371693903</v>
      </c>
      <c r="I477" s="32">
        <f t="shared" si="62"/>
        <v>144.29490707180435</v>
      </c>
      <c r="J477" s="36">
        <f t="shared" si="63"/>
        <v>1641206.746079121</v>
      </c>
      <c r="K477" s="36">
        <v>510720.49051076034</v>
      </c>
    </row>
    <row r="478" spans="1:11" x14ac:dyDescent="0.2">
      <c r="A478" s="2">
        <v>464</v>
      </c>
      <c r="B478" s="25">
        <f t="shared" si="57"/>
        <v>16.331715107670192</v>
      </c>
      <c r="C478" s="32">
        <f t="shared" si="58"/>
        <v>1719617.7115115761</v>
      </c>
      <c r="D478" s="32">
        <f t="shared" si="64"/>
        <v>497.75523937144317</v>
      </c>
      <c r="E478" s="33">
        <f t="shared" si="59"/>
        <v>3.1783568415233374E-2</v>
      </c>
      <c r="F478" s="34">
        <f t="shared" si="60"/>
        <v>0.1</v>
      </c>
      <c r="G478" s="29">
        <v>0</v>
      </c>
      <c r="H478" s="35">
        <f t="shared" si="61"/>
        <v>4.6817916916897699</v>
      </c>
      <c r="I478" s="32">
        <f t="shared" si="62"/>
        <v>143.09744586431347</v>
      </c>
      <c r="J478" s="36">
        <f t="shared" si="63"/>
        <v>1641349.8435249852</v>
      </c>
      <c r="K478" s="36">
        <v>510993.96654702042</v>
      </c>
    </row>
    <row r="479" spans="1:11" x14ac:dyDescent="0.2">
      <c r="A479" s="2">
        <v>465</v>
      </c>
      <c r="B479" s="25">
        <f t="shared" si="57"/>
        <v>16.288607136328224</v>
      </c>
      <c r="C479" s="32">
        <f t="shared" si="58"/>
        <v>1720114.151519896</v>
      </c>
      <c r="D479" s="32">
        <f t="shared" si="64"/>
        <v>496.44000831991434</v>
      </c>
      <c r="E479" s="33">
        <f t="shared" si="59"/>
        <v>3.1716177011749051E-2</v>
      </c>
      <c r="F479" s="34">
        <f t="shared" si="60"/>
        <v>0.1</v>
      </c>
      <c r="G479" s="29">
        <v>0</v>
      </c>
      <c r="H479" s="35">
        <f t="shared" si="61"/>
        <v>4.6429388725146943</v>
      </c>
      <c r="I479" s="32">
        <f t="shared" si="62"/>
        <v>141.90992203696385</v>
      </c>
      <c r="J479" s="36">
        <f t="shared" si="63"/>
        <v>1641491.7534470223</v>
      </c>
      <c r="K479" s="36">
        <v>511266.07861585933</v>
      </c>
    </row>
    <row r="480" spans="1:11" x14ac:dyDescent="0.2">
      <c r="A480" s="2">
        <v>466</v>
      </c>
      <c r="B480" s="25">
        <f t="shared" si="57"/>
        <v>16.245703798290975</v>
      </c>
      <c r="C480" s="32">
        <f t="shared" si="58"/>
        <v>1720609.2825471708</v>
      </c>
      <c r="D480" s="32">
        <f t="shared" si="64"/>
        <v>495.13102727476507</v>
      </c>
      <c r="E480" s="33">
        <f t="shared" si="59"/>
        <v>3.1649070786659128E-2</v>
      </c>
      <c r="F480" s="34">
        <f t="shared" si="60"/>
        <v>0.1</v>
      </c>
      <c r="G480" s="29">
        <v>0</v>
      </c>
      <c r="H480" s="35">
        <f t="shared" si="61"/>
        <v>4.6044084815161073</v>
      </c>
      <c r="I480" s="32">
        <f t="shared" si="62"/>
        <v>140.73225312233907</v>
      </c>
      <c r="J480" s="36">
        <f t="shared" si="63"/>
        <v>1641632.4857001447</v>
      </c>
      <c r="K480" s="36">
        <v>511536.833520093</v>
      </c>
    </row>
    <row r="481" spans="1:11" x14ac:dyDescent="0.2">
      <c r="A481" s="2">
        <v>467</v>
      </c>
      <c r="B481" s="25">
        <f t="shared" si="57"/>
        <v>16.20300369272557</v>
      </c>
      <c r="C481" s="32">
        <f t="shared" si="58"/>
        <v>1721103.1108005757</v>
      </c>
      <c r="D481" s="32">
        <f t="shared" si="64"/>
        <v>493.82825340493582</v>
      </c>
      <c r="E481" s="33">
        <f t="shared" si="59"/>
        <v>3.1582247933640901E-2</v>
      </c>
      <c r="F481" s="34">
        <f t="shared" si="60"/>
        <v>0.1</v>
      </c>
      <c r="G481" s="29">
        <v>0</v>
      </c>
      <c r="H481" s="35">
        <f t="shared" si="61"/>
        <v>4.5661978429569272</v>
      </c>
      <c r="I481" s="32">
        <f t="shared" si="62"/>
        <v>139.56435733740514</v>
      </c>
      <c r="J481" s="36">
        <f t="shared" si="63"/>
        <v>1641772.050057482</v>
      </c>
      <c r="K481" s="36">
        <v>511806.23802860809</v>
      </c>
    </row>
    <row r="482" spans="1:11" x14ac:dyDescent="0.2">
      <c r="A482" s="2">
        <v>468</v>
      </c>
      <c r="B482" s="25">
        <f t="shared" si="57"/>
        <v>16.160505431316082</v>
      </c>
      <c r="C482" s="32">
        <f t="shared" si="58"/>
        <v>1721595.6424448385</v>
      </c>
      <c r="D482" s="32">
        <f t="shared" si="64"/>
        <v>492.53164426283911</v>
      </c>
      <c r="E482" s="33">
        <f t="shared" si="59"/>
        <v>3.1515706661528906E-2</v>
      </c>
      <c r="F482" s="34">
        <f t="shared" si="60"/>
        <v>0.1</v>
      </c>
      <c r="G482" s="29">
        <v>0</v>
      </c>
      <c r="H482" s="35">
        <f t="shared" si="61"/>
        <v>4.5283043033052319</v>
      </c>
      <c r="I482" s="32">
        <f t="shared" si="62"/>
        <v>138.40615357781704</v>
      </c>
      <c r="J482" s="36">
        <f t="shared" si="63"/>
        <v>1641910.4562110598</v>
      </c>
      <c r="K482" s="36">
        <v>512074.29887653136</v>
      </c>
    </row>
    <row r="483" spans="1:11" x14ac:dyDescent="0.2">
      <c r="A483" s="2">
        <v>469</v>
      </c>
      <c r="B483" s="25">
        <f t="shared" si="57"/>
        <v>16.118207638125561</v>
      </c>
      <c r="C483" s="32">
        <f t="shared" si="58"/>
        <v>1722086.8836026203</v>
      </c>
      <c r="D483" s="32">
        <f t="shared" si="64"/>
        <v>491.24115778179839</v>
      </c>
      <c r="E483" s="33">
        <f t="shared" si="59"/>
        <v>3.144944519428064E-2</v>
      </c>
      <c r="F483" s="34">
        <f t="shared" si="60"/>
        <v>0.1</v>
      </c>
      <c r="G483" s="29">
        <v>0</v>
      </c>
      <c r="H483" s="35">
        <f t="shared" si="61"/>
        <v>4.490725231049983</v>
      </c>
      <c r="I483" s="32">
        <f t="shared" si="62"/>
        <v>137.2575614122967</v>
      </c>
      <c r="J483" s="36">
        <f t="shared" si="63"/>
        <v>1642047.7137724722</v>
      </c>
      <c r="K483" s="36">
        <v>512341.02276539803</v>
      </c>
    </row>
    <row r="484" spans="1:11" x14ac:dyDescent="0.2">
      <c r="A484" s="2">
        <v>470</v>
      </c>
      <c r="B484" s="25">
        <f t="shared" si="57"/>
        <v>16.076108949459982</v>
      </c>
      <c r="C484" s="32">
        <f t="shared" si="58"/>
        <v>1722576.8403548868</v>
      </c>
      <c r="D484" s="32">
        <f t="shared" si="64"/>
        <v>489.95675226650201</v>
      </c>
      <c r="E484" s="33">
        <f t="shared" si="59"/>
        <v>3.1383461770736698E-2</v>
      </c>
      <c r="F484" s="34">
        <f t="shared" si="60"/>
        <v>0.1</v>
      </c>
      <c r="G484" s="29">
        <v>0</v>
      </c>
      <c r="H484" s="35">
        <f t="shared" si="61"/>
        <v>4.4534580165182831</v>
      </c>
      <c r="I484" s="32">
        <f t="shared" si="62"/>
        <v>136.11850107703387</v>
      </c>
      <c r="J484" s="36">
        <f t="shared" si="63"/>
        <v>1642183.8322735492</v>
      </c>
      <c r="K484" s="36">
        <v>512606.41636331915</v>
      </c>
    </row>
    <row r="485" spans="1:11" x14ac:dyDescent="0.2">
      <c r="A485" s="2">
        <v>471</v>
      </c>
      <c r="B485" s="25">
        <f t="shared" si="57"/>
        <v>16.034208013733927</v>
      </c>
      <c r="C485" s="32">
        <f t="shared" si="58"/>
        <v>1723065.5187412829</v>
      </c>
      <c r="D485" s="32">
        <f t="shared" si="64"/>
        <v>488.67838639602996</v>
      </c>
      <c r="E485" s="33">
        <f t="shared" si="59"/>
        <v>3.1317754644490298E-2</v>
      </c>
      <c r="F485" s="34">
        <f t="shared" si="60"/>
        <v>0.1</v>
      </c>
      <c r="G485" s="29">
        <v>0</v>
      </c>
      <c r="H485" s="35">
        <f t="shared" si="61"/>
        <v>4.4165000716941458</v>
      </c>
      <c r="I485" s="32">
        <f t="shared" si="62"/>
        <v>134.9888934701614</v>
      </c>
      <c r="J485" s="36">
        <f t="shared" si="63"/>
        <v>1642318.8211670194</v>
      </c>
      <c r="K485" s="36">
        <v>512870.48630514852</v>
      </c>
    </row>
    <row r="486" spans="1:11" x14ac:dyDescent="0.2">
      <c r="A486" s="2">
        <v>472</v>
      </c>
      <c r="B486" s="25">
        <f t="shared" si="57"/>
        <v>15.99250349133807</v>
      </c>
      <c r="C486" s="32">
        <f t="shared" si="58"/>
        <v>1723552.9247604955</v>
      </c>
      <c r="D486" s="32">
        <f t="shared" si="64"/>
        <v>487.40601921267807</v>
      </c>
      <c r="E486" s="33">
        <f t="shared" si="59"/>
        <v>3.1252322083703564E-2</v>
      </c>
      <c r="F486" s="34">
        <f t="shared" si="60"/>
        <v>0.1</v>
      </c>
      <c r="G486" s="29">
        <v>0</v>
      </c>
      <c r="H486" s="35">
        <f t="shared" si="61"/>
        <v>4.3798488300387728</v>
      </c>
      <c r="I486" s="32">
        <f t="shared" si="62"/>
        <v>133.86866014625002</v>
      </c>
      <c r="J486" s="36">
        <f t="shared" si="63"/>
        <v>1642452.6898271656</v>
      </c>
      <c r="K486" s="36">
        <v>513133.23919264844</v>
      </c>
    </row>
    <row r="487" spans="1:11" x14ac:dyDescent="0.2">
      <c r="A487" s="2">
        <v>473</v>
      </c>
      <c r="B487" s="25">
        <f t="shared" si="57"/>
        <v>15.950994054508264</v>
      </c>
      <c r="C487" s="32">
        <f t="shared" si="58"/>
        <v>1724039.0643706196</v>
      </c>
      <c r="D487" s="32">
        <f t="shared" si="64"/>
        <v>486.13961012405343</v>
      </c>
      <c r="E487" s="33">
        <f t="shared" si="59"/>
        <v>3.1187162371037219E-2</v>
      </c>
      <c r="F487" s="34">
        <f t="shared" si="60"/>
        <v>0.1</v>
      </c>
      <c r="G487" s="29">
        <v>0</v>
      </c>
      <c r="H487" s="35">
        <f t="shared" si="61"/>
        <v>4.3435017463123193</v>
      </c>
      <c r="I487" s="32">
        <f t="shared" si="62"/>
        <v>132.75772331087126</v>
      </c>
      <c r="J487" s="36">
        <f t="shared" si="63"/>
        <v>1642585.4475504765</v>
      </c>
      <c r="K487" s="36">
        <v>513394.68159465474</v>
      </c>
    </row>
    <row r="488" spans="1:11" x14ac:dyDescent="0.2">
      <c r="A488" s="2">
        <v>474</v>
      </c>
      <c r="B488" s="25">
        <f t="shared" si="57"/>
        <v>15.909678387196486</v>
      </c>
      <c r="C488" s="32">
        <f t="shared" si="58"/>
        <v>1724523.9434895134</v>
      </c>
      <c r="D488" s="32">
        <f t="shared" si="64"/>
        <v>484.87911889376119</v>
      </c>
      <c r="E488" s="33">
        <f t="shared" si="59"/>
        <v>3.1122273803386655E-2</v>
      </c>
      <c r="F488" s="34">
        <f t="shared" si="60"/>
        <v>0.1</v>
      </c>
      <c r="G488" s="29">
        <v>0</v>
      </c>
      <c r="H488" s="35">
        <f t="shared" si="61"/>
        <v>4.3074562963971426</v>
      </c>
      <c r="I488" s="32">
        <f t="shared" si="62"/>
        <v>131.65600581518316</v>
      </c>
      <c r="J488" s="36">
        <f t="shared" si="63"/>
        <v>1642717.1035562917</v>
      </c>
      <c r="K488" s="36">
        <v>513654.82004724111</v>
      </c>
    </row>
    <row r="489" spans="1:11" x14ac:dyDescent="0.2">
      <c r="A489" s="2">
        <v>475</v>
      </c>
      <c r="B489" s="25">
        <f t="shared" si="57"/>
        <v>15.868555184943339</v>
      </c>
      <c r="C489" s="32">
        <f t="shared" si="58"/>
        <v>1725007.5679951545</v>
      </c>
      <c r="D489" s="32">
        <f t="shared" si="64"/>
        <v>483.62450564117171</v>
      </c>
      <c r="E489" s="33">
        <f t="shared" si="59"/>
        <v>3.1057654691819762E-2</v>
      </c>
      <c r="F489" s="34">
        <f t="shared" si="60"/>
        <v>0.1</v>
      </c>
      <c r="G489" s="29">
        <v>0</v>
      </c>
      <c r="H489" s="35">
        <f t="shared" si="61"/>
        <v>4.2717099771225113</v>
      </c>
      <c r="I489" s="32">
        <f t="shared" si="62"/>
        <v>130.56343115059059</v>
      </c>
      <c r="J489" s="36">
        <f t="shared" si="63"/>
        <v>1642847.6669874422</v>
      </c>
      <c r="K489" s="36">
        <v>513913.66105388245</v>
      </c>
    </row>
    <row r="490" spans="1:11" x14ac:dyDescent="0.2">
      <c r="A490" s="2">
        <v>476</v>
      </c>
      <c r="B490" s="25">
        <f t="shared" si="57"/>
        <v>15.827623154752221</v>
      </c>
      <c r="C490" s="32">
        <f t="shared" si="58"/>
        <v>1725489.9437259927</v>
      </c>
      <c r="D490" s="32">
        <f t="shared" si="64"/>
        <v>482.37573083816096</v>
      </c>
      <c r="E490" s="33">
        <f t="shared" si="59"/>
        <v>3.0993303361414502E-2</v>
      </c>
      <c r="F490" s="34">
        <f t="shared" si="60"/>
        <v>0.1</v>
      </c>
      <c r="G490" s="29">
        <v>0</v>
      </c>
      <c r="H490" s="35">
        <f t="shared" si="61"/>
        <v>4.2362603060907782</v>
      </c>
      <c r="I490" s="32">
        <f t="shared" si="62"/>
        <v>129.47992344340526</v>
      </c>
      <c r="J490" s="36">
        <f t="shared" si="63"/>
        <v>1642977.1469108856</v>
      </c>
      <c r="K490" s="36">
        <v>514171.21108561737</v>
      </c>
    </row>
    <row r="491" spans="1:11" x14ac:dyDescent="0.2">
      <c r="A491" s="2">
        <v>477</v>
      </c>
      <c r="B491" s="25">
        <f t="shared" si="57"/>
        <v>15.786881014965143</v>
      </c>
      <c r="C491" s="32">
        <f t="shared" si="58"/>
        <v>1725971.076481293</v>
      </c>
      <c r="D491" s="32">
        <f t="shared" si="64"/>
        <v>481.13275530026294</v>
      </c>
      <c r="E491" s="33">
        <f t="shared" si="59"/>
        <v>3.0929218151091224E-2</v>
      </c>
      <c r="F491" s="34">
        <f t="shared" si="60"/>
        <v>0.1</v>
      </c>
      <c r="G491" s="29">
        <v>0</v>
      </c>
      <c r="H491" s="35">
        <f t="shared" si="61"/>
        <v>4.2011048215049849</v>
      </c>
      <c r="I491" s="32">
        <f t="shared" si="62"/>
        <v>128.4054074496101</v>
      </c>
      <c r="J491" s="36">
        <f t="shared" si="63"/>
        <v>1643105.5523183353</v>
      </c>
      <c r="K491" s="36">
        <v>514427.4765812101</v>
      </c>
    </row>
    <row r="492" spans="1:11" x14ac:dyDescent="0.2">
      <c r="A492" s="2">
        <v>478</v>
      </c>
      <c r="B492" s="25">
        <f t="shared" si="57"/>
        <v>15.746327495140187</v>
      </c>
      <c r="C492" s="32">
        <f t="shared" si="58"/>
        <v>1726450.9720214817</v>
      </c>
      <c r="D492" s="32">
        <f t="shared" si="64"/>
        <v>479.89554018876515</v>
      </c>
      <c r="E492" s="33">
        <f t="shared" si="59"/>
        <v>3.0865397413446273E-2</v>
      </c>
      <c r="F492" s="34">
        <f t="shared" si="60"/>
        <v>0.1</v>
      </c>
      <c r="G492" s="29">
        <v>0</v>
      </c>
      <c r="H492" s="35">
        <f t="shared" si="61"/>
        <v>4.1662410819979074</v>
      </c>
      <c r="I492" s="32">
        <f t="shared" si="62"/>
        <v>127.33980854960035</v>
      </c>
      <c r="J492" s="36">
        <f t="shared" si="63"/>
        <v>1643232.8921268848</v>
      </c>
      <c r="K492" s="36">
        <v>514682.46394731133</v>
      </c>
    </row>
    <row r="493" spans="1:11" x14ac:dyDescent="0.2">
      <c r="A493" s="2">
        <v>479</v>
      </c>
      <c r="B493" s="25">
        <f t="shared" si="57"/>
        <v>15.705961335930436</v>
      </c>
      <c r="C493" s="32">
        <f t="shared" si="58"/>
        <v>1726929.6360684852</v>
      </c>
      <c r="D493" s="32">
        <f t="shared" si="64"/>
        <v>478.66404700349085</v>
      </c>
      <c r="E493" s="33">
        <f t="shared" si="59"/>
        <v>3.0801839514683162E-2</v>
      </c>
      <c r="F493" s="34">
        <f t="shared" si="60"/>
        <v>0.1</v>
      </c>
      <c r="G493" s="29">
        <v>0</v>
      </c>
      <c r="H493" s="35">
        <f t="shared" si="61"/>
        <v>4.1316666664625137</v>
      </c>
      <c r="I493" s="32">
        <f t="shared" si="62"/>
        <v>126.28305274302569</v>
      </c>
      <c r="J493" s="36">
        <f t="shared" si="63"/>
        <v>1643359.1751796277</v>
      </c>
      <c r="K493" s="36">
        <v>514936.17955861858</v>
      </c>
    </row>
    <row r="494" spans="1:11" x14ac:dyDescent="0.2">
      <c r="A494" s="2">
        <v>480</v>
      </c>
      <c r="B494" s="25">
        <f t="shared" si="57"/>
        <v>15.665781288964446</v>
      </c>
      <c r="C494" s="32">
        <f t="shared" si="58"/>
        <v>1727407.0743060666</v>
      </c>
      <c r="D494" s="32">
        <f t="shared" si="64"/>
        <v>477.43823758140206</v>
      </c>
      <c r="E494" s="33">
        <f t="shared" si="59"/>
        <v>3.0738542834478272E-2</v>
      </c>
      <c r="F494" s="34">
        <f t="shared" si="60"/>
        <v>0.1</v>
      </c>
      <c r="G494" s="29">
        <v>0</v>
      </c>
      <c r="H494" s="35">
        <f t="shared" si="61"/>
        <v>4.0973791738838301</v>
      </c>
      <c r="I494" s="32">
        <f t="shared" si="62"/>
        <v>125.23506664364176</v>
      </c>
      <c r="J494" s="36">
        <f t="shared" si="63"/>
        <v>1643484.4102462714</v>
      </c>
      <c r="K494" s="36">
        <v>515188.62975803524</v>
      </c>
    </row>
    <row r="495" spans="1:11" x14ac:dyDescent="0.2">
      <c r="A495" s="2">
        <v>481</v>
      </c>
      <c r="B495" s="25">
        <f t="shared" si="57"/>
        <v>15.625786116728511</v>
      </c>
      <c r="C495" s="32">
        <f t="shared" si="58"/>
        <v>1727883.2923801555</v>
      </c>
      <c r="D495" s="32">
        <f t="shared" si="64"/>
        <v>476.21807408891618</v>
      </c>
      <c r="E495" s="33">
        <f t="shared" si="59"/>
        <v>3.0675505765652904E-2</v>
      </c>
      <c r="F495" s="34">
        <f t="shared" si="60"/>
        <v>0.1</v>
      </c>
      <c r="G495" s="29">
        <v>0</v>
      </c>
      <c r="H495" s="35">
        <f t="shared" si="61"/>
        <v>4.0633762231722041</v>
      </c>
      <c r="I495" s="32">
        <f t="shared" si="62"/>
        <v>124.19577747421381</v>
      </c>
      <c r="J495" s="36">
        <f t="shared" si="63"/>
        <v>1643608.6060237456</v>
      </c>
      <c r="K495" s="36">
        <v>515439.82085682952</v>
      </c>
    </row>
    <row r="496" spans="1:11" x14ac:dyDescent="0.2">
      <c r="A496" s="2">
        <v>482</v>
      </c>
      <c r="B496" s="25">
        <f t="shared" si="57"/>
        <v>15.585974592449958</v>
      </c>
      <c r="C496" s="32">
        <f t="shared" si="58"/>
        <v>1728358.2958991807</v>
      </c>
      <c r="D496" s="32">
        <f t="shared" si="64"/>
        <v>475.00351902516559</v>
      </c>
      <c r="E496" s="33">
        <f t="shared" si="59"/>
        <v>3.0612726714384954E-2</v>
      </c>
      <c r="F496" s="34">
        <f t="shared" si="60"/>
        <v>0.1</v>
      </c>
      <c r="G496" s="29">
        <v>0</v>
      </c>
      <c r="H496" s="35">
        <f t="shared" si="61"/>
        <v>4.0296554529979485</v>
      </c>
      <c r="I496" s="32">
        <f t="shared" si="62"/>
        <v>123.16511306146886</v>
      </c>
      <c r="J496" s="36">
        <f t="shared" si="63"/>
        <v>1643731.771136807</v>
      </c>
      <c r="K496" s="36">
        <v>515689.75913479197</v>
      </c>
    </row>
    <row r="497" spans="1:11" x14ac:dyDescent="0.2">
      <c r="A497" s="2">
        <v>483</v>
      </c>
      <c r="B497" s="25">
        <f t="shared" si="57"/>
        <v>15.546345499982463</v>
      </c>
      <c r="C497" s="32">
        <f t="shared" si="58"/>
        <v>1728832.0904343904</v>
      </c>
      <c r="D497" s="32">
        <f t="shared" si="64"/>
        <v>473.79453520965762</v>
      </c>
      <c r="E497" s="33">
        <f t="shared" si="59"/>
        <v>3.0550204099672629E-2</v>
      </c>
      <c r="F497" s="34">
        <f t="shared" si="60"/>
        <v>0.1</v>
      </c>
      <c r="G497" s="29">
        <v>0</v>
      </c>
      <c r="H497" s="35">
        <f t="shared" si="61"/>
        <v>3.9962145216273606</v>
      </c>
      <c r="I497" s="32">
        <f t="shared" si="62"/>
        <v>122.14300183107231</v>
      </c>
      <c r="J497" s="36">
        <f t="shared" si="63"/>
        <v>1643853.9141386382</v>
      </c>
      <c r="K497" s="36">
        <v>515938.4508403925</v>
      </c>
    </row>
    <row r="498" spans="1:11" x14ac:dyDescent="0.2">
      <c r="A498" s="2">
        <v>484</v>
      </c>
      <c r="B498" s="25">
        <f t="shared" si="57"/>
        <v>15.506897633692333</v>
      </c>
      <c r="C498" s="32">
        <f t="shared" si="58"/>
        <v>1729304.6815201789</v>
      </c>
      <c r="D498" s="32">
        <f t="shared" si="64"/>
        <v>472.59108578856103</v>
      </c>
      <c r="E498" s="33">
        <f t="shared" si="59"/>
        <v>3.0487936353584856E-2</v>
      </c>
      <c r="F498" s="34">
        <f t="shared" si="60"/>
        <v>0.1</v>
      </c>
      <c r="G498" s="29">
        <v>0</v>
      </c>
      <c r="H498" s="35">
        <f t="shared" si="61"/>
        <v>3.9630511067601009</v>
      </c>
      <c r="I498" s="32">
        <f t="shared" si="62"/>
        <v>121.1293728026661</v>
      </c>
      <c r="J498" s="36">
        <f t="shared" si="63"/>
        <v>1643975.0435114407</v>
      </c>
      <c r="K498" s="36">
        <v>516185.90219093679</v>
      </c>
    </row>
    <row r="499" spans="1:11" x14ac:dyDescent="0.2">
      <c r="A499" s="2">
        <v>485</v>
      </c>
      <c r="B499" s="25">
        <f t="shared" si="57"/>
        <v>15.467629798346644</v>
      </c>
      <c r="C499" s="32">
        <f t="shared" si="58"/>
        <v>1729776.074654402</v>
      </c>
      <c r="D499" s="32">
        <f t="shared" si="64"/>
        <v>471.39313422306441</v>
      </c>
      <c r="E499" s="33">
        <f t="shared" si="59"/>
        <v>3.0425921920799837E-2</v>
      </c>
      <c r="F499" s="34">
        <f t="shared" si="60"/>
        <v>0.1</v>
      </c>
      <c r="G499" s="29">
        <v>0</v>
      </c>
      <c r="H499" s="35">
        <f t="shared" si="61"/>
        <v>3.9301629053679199</v>
      </c>
      <c r="I499" s="32">
        <f t="shared" si="62"/>
        <v>120.12415558494095</v>
      </c>
      <c r="J499" s="36">
        <f t="shared" si="63"/>
        <v>1644095.1676670257</v>
      </c>
      <c r="K499" s="36">
        <v>516432.11937272141</v>
      </c>
    </row>
    <row r="500" spans="1:11" x14ac:dyDescent="0.2">
      <c r="A500" s="2">
        <v>486</v>
      </c>
      <c r="B500" s="25">
        <f t="shared" si="57"/>
        <v>15.428540809002492</v>
      </c>
      <c r="C500" s="32">
        <f t="shared" si="58"/>
        <v>1730246.2752986916</v>
      </c>
      <c r="D500" s="32">
        <f t="shared" si="64"/>
        <v>470.20064428960904</v>
      </c>
      <c r="E500" s="33">
        <f t="shared" si="59"/>
        <v>3.0364159258720564E-2</v>
      </c>
      <c r="F500" s="34">
        <f t="shared" si="60"/>
        <v>0.1</v>
      </c>
      <c r="G500" s="29">
        <v>0</v>
      </c>
      <c r="H500" s="35">
        <f t="shared" si="61"/>
        <v>3.8975476335347263</v>
      </c>
      <c r="I500" s="32">
        <f t="shared" si="62"/>
        <v>119.12728037073951</v>
      </c>
      <c r="J500" s="36">
        <f t="shared" si="63"/>
        <v>1644214.2949473965</v>
      </c>
      <c r="K500" s="36">
        <v>516677.10854118876</v>
      </c>
    </row>
    <row r="501" spans="1:11" x14ac:dyDescent="0.2">
      <c r="A501" s="2">
        <v>487</v>
      </c>
      <c r="B501" s="25">
        <f t="shared" si="57"/>
        <v>15.389629490897816</v>
      </c>
      <c r="C501" s="32">
        <f t="shared" si="58"/>
        <v>1730715.2888787694</v>
      </c>
      <c r="D501" s="32">
        <f t="shared" si="64"/>
        <v>469.01358007779345</v>
      </c>
      <c r="E501" s="33">
        <f t="shared" si="59"/>
        <v>3.030264683720706E-2</v>
      </c>
      <c r="F501" s="34">
        <f t="shared" si="60"/>
        <v>0.1</v>
      </c>
      <c r="G501" s="29">
        <v>0</v>
      </c>
      <c r="H501" s="35">
        <f t="shared" si="61"/>
        <v>3.86520302629798</v>
      </c>
      <c r="I501" s="32">
        <f t="shared" si="62"/>
        <v>118.13867793221611</v>
      </c>
      <c r="J501" s="36">
        <f t="shared" si="63"/>
        <v>1644332.4336253288</v>
      </c>
      <c r="K501" s="36">
        <v>516920.87582108082</v>
      </c>
    </row>
    <row r="502" spans="1:11" x14ac:dyDescent="0.2">
      <c r="A502" s="2">
        <v>488</v>
      </c>
      <c r="B502" s="25">
        <f t="shared" si="57"/>
        <v>15.350894679343552</v>
      </c>
      <c r="C502" s="32">
        <f t="shared" si="58"/>
        <v>1731183.1207847528</v>
      </c>
      <c r="D502" s="32">
        <f t="shared" si="64"/>
        <v>467.83190598338842</v>
      </c>
      <c r="E502" s="33">
        <f t="shared" si="59"/>
        <v>3.0241383138492933E-2</v>
      </c>
      <c r="F502" s="34">
        <f t="shared" si="60"/>
        <v>0.1</v>
      </c>
      <c r="G502" s="29">
        <v>0</v>
      </c>
      <c r="H502" s="35">
        <f t="shared" si="61"/>
        <v>3.833126837491402</v>
      </c>
      <c r="I502" s="32">
        <f t="shared" si="62"/>
        <v>117.15827961602585</v>
      </c>
      <c r="J502" s="36">
        <f t="shared" si="63"/>
        <v>1644449.5919049447</v>
      </c>
      <c r="K502" s="36">
        <v>517163.42730659229</v>
      </c>
    </row>
    <row r="503" spans="1:11" x14ac:dyDescent="0.2">
      <c r="A503" s="2">
        <v>489</v>
      </c>
      <c r="B503" s="25">
        <f t="shared" si="57"/>
        <v>15.312335219617079</v>
      </c>
      <c r="C503" s="32">
        <f t="shared" si="58"/>
        <v>1731649.7763714616</v>
      </c>
      <c r="D503" s="32">
        <f t="shared" si="64"/>
        <v>466.65558670880273</v>
      </c>
      <c r="E503" s="33">
        <f t="shared" si="59"/>
        <v>3.0180366657103247E-2</v>
      </c>
      <c r="F503" s="34">
        <f t="shared" si="60"/>
        <v>0.1</v>
      </c>
      <c r="G503" s="29">
        <v>0</v>
      </c>
      <c r="H503" s="35">
        <f t="shared" si="61"/>
        <v>3.8013168395889902</v>
      </c>
      <c r="I503" s="32">
        <f t="shared" si="62"/>
        <v>116.18601733855907</v>
      </c>
      <c r="J503" s="36">
        <f t="shared" si="63"/>
        <v>1644565.7779222834</v>
      </c>
      <c r="K503" s="36">
        <v>517404.76906152291</v>
      </c>
    </row>
    <row r="504" spans="1:11" x14ac:dyDescent="0.2">
      <c r="A504" s="2">
        <v>490</v>
      </c>
      <c r="B504" s="25">
        <f t="shared" si="57"/>
        <v>15.273949966857147</v>
      </c>
      <c r="C504" s="32">
        <f t="shared" si="58"/>
        <v>1732115.2609587181</v>
      </c>
      <c r="D504" s="32">
        <f t="shared" si="64"/>
        <v>465.48458725656383</v>
      </c>
      <c r="E504" s="33">
        <f t="shared" si="59"/>
        <v>3.0119595899621522E-2</v>
      </c>
      <c r="F504" s="34">
        <f t="shared" si="60"/>
        <v>0.1</v>
      </c>
      <c r="G504" s="29">
        <v>0</v>
      </c>
      <c r="H504" s="35">
        <f t="shared" si="61"/>
        <v>3.7697708235503282</v>
      </c>
      <c r="I504" s="32">
        <f t="shared" si="62"/>
        <v>115.22182358121306</v>
      </c>
      <c r="J504" s="36">
        <f t="shared" si="63"/>
        <v>1644680.9997458647</v>
      </c>
      <c r="K504" s="36">
        <v>517644.90711942915</v>
      </c>
    </row>
    <row r="505" spans="1:11" x14ac:dyDescent="0.2">
      <c r="A505" s="2">
        <v>491</v>
      </c>
      <c r="B505" s="25">
        <f t="shared" si="57"/>
        <v>15.235737785959969</v>
      </c>
      <c r="C505" s="32">
        <f t="shared" si="58"/>
        <v>1732579.5798316486</v>
      </c>
      <c r="D505" s="32">
        <f t="shared" si="64"/>
        <v>464.31887293048203</v>
      </c>
      <c r="E505" s="33">
        <f t="shared" si="59"/>
        <v>3.0059069384694468E-2</v>
      </c>
      <c r="F505" s="34">
        <f t="shared" si="60"/>
        <v>0.1</v>
      </c>
      <c r="G505" s="29">
        <v>0</v>
      </c>
      <c r="H505" s="35">
        <f t="shared" si="61"/>
        <v>3.7384865986671807</v>
      </c>
      <c r="I505" s="32">
        <f t="shared" si="62"/>
        <v>114.26563138569634</v>
      </c>
      <c r="J505" s="36">
        <f t="shared" si="63"/>
        <v>1644795.2653772503</v>
      </c>
      <c r="K505" s="36">
        <v>517883.84748377494</v>
      </c>
    </row>
    <row r="506" spans="1:11" x14ac:dyDescent="0.2">
      <c r="A506" s="2">
        <v>492</v>
      </c>
      <c r="B506" s="25">
        <f t="shared" si="57"/>
        <v>15.197697551476715</v>
      </c>
      <c r="C506" s="32">
        <f t="shared" si="58"/>
        <v>1733042.7382409754</v>
      </c>
      <c r="D506" s="32">
        <f t="shared" si="64"/>
        <v>463.15840932680294</v>
      </c>
      <c r="E506" s="33">
        <f t="shared" si="59"/>
        <v>2.9998785642824335E-2</v>
      </c>
      <c r="F506" s="34">
        <f t="shared" si="60"/>
        <v>0.1</v>
      </c>
      <c r="G506" s="29">
        <v>0</v>
      </c>
      <c r="H506" s="35">
        <f t="shared" si="61"/>
        <v>3.7074619924113579</v>
      </c>
      <c r="I506" s="32">
        <f t="shared" si="62"/>
        <v>113.31737434939284</v>
      </c>
      <c r="J506" s="36">
        <f t="shared" si="63"/>
        <v>1644908.5827515996</v>
      </c>
      <c r="K506" s="36">
        <v>518121.59612808184</v>
      </c>
    </row>
    <row r="507" spans="1:11" x14ac:dyDescent="0.2">
      <c r="A507" s="2">
        <v>493</v>
      </c>
      <c r="B507" s="25">
        <f t="shared" si="57"/>
        <v>15.159828147512277</v>
      </c>
      <c r="C507" s="32">
        <f t="shared" si="58"/>
        <v>1733504.7414033094</v>
      </c>
      <c r="D507" s="32">
        <f t="shared" si="64"/>
        <v>462.00316233397461</v>
      </c>
      <c r="E507" s="33">
        <f t="shared" si="59"/>
        <v>2.9938743216253477E-2</v>
      </c>
      <c r="F507" s="34">
        <f t="shared" si="60"/>
        <v>0.1</v>
      </c>
      <c r="G507" s="29">
        <v>0</v>
      </c>
      <c r="H507" s="35">
        <f t="shared" si="61"/>
        <v>3.6766948502838463</v>
      </c>
      <c r="I507" s="32">
        <f t="shared" si="62"/>
        <v>112.37698662073585</v>
      </c>
      <c r="J507" s="36">
        <f t="shared" si="63"/>
        <v>1645020.9597382203</v>
      </c>
      <c r="K507" s="36">
        <v>518358.15899607836</v>
      </c>
    </row>
    <row r="508" spans="1:11" x14ac:dyDescent="0.2">
      <c r="A508" s="2">
        <v>494</v>
      </c>
      <c r="B508" s="25">
        <f t="shared" si="57"/>
        <v>15.122128467625163</v>
      </c>
      <c r="C508" s="32">
        <f t="shared" si="58"/>
        <v>1733965.5945014441</v>
      </c>
      <c r="D508" s="32">
        <f t="shared" si="64"/>
        <v>460.85309813474305</v>
      </c>
      <c r="E508" s="33">
        <f t="shared" si="59"/>
        <v>2.987894065896643E-2</v>
      </c>
      <c r="F508" s="34">
        <f t="shared" si="60"/>
        <v>0.1</v>
      </c>
      <c r="G508" s="29">
        <v>0</v>
      </c>
      <c r="H508" s="35">
        <f t="shared" si="61"/>
        <v>3.6461830356651888</v>
      </c>
      <c r="I508" s="32">
        <f t="shared" si="62"/>
        <v>111.44440289464687</v>
      </c>
      <c r="J508" s="36">
        <f t="shared" si="63"/>
        <v>1645132.404141115</v>
      </c>
      <c r="K508" s="36">
        <v>518593.54200184852</v>
      </c>
    </row>
    <row r="509" spans="1:11" x14ac:dyDescent="0.2">
      <c r="A509" s="2">
        <v>495</v>
      </c>
      <c r="B509" s="25">
        <f t="shared" si="57"/>
        <v>15.084597414728902</v>
      </c>
      <c r="C509" s="32">
        <f t="shared" si="58"/>
        <v>1734425.3026846347</v>
      </c>
      <c r="D509" s="32">
        <f t="shared" si="64"/>
        <v>459.70818319055252</v>
      </c>
      <c r="E509" s="33">
        <f t="shared" si="59"/>
        <v>2.9819376536350087E-2</v>
      </c>
      <c r="F509" s="34">
        <f t="shared" si="60"/>
        <v>0.1</v>
      </c>
      <c r="G509" s="29">
        <v>0</v>
      </c>
      <c r="H509" s="35">
        <f t="shared" si="61"/>
        <v>3.6159244296671083</v>
      </c>
      <c r="I509" s="32">
        <f t="shared" si="62"/>
        <v>110.51955840798902</v>
      </c>
      <c r="J509" s="36">
        <f t="shared" si="63"/>
        <v>1645242.9236995231</v>
      </c>
      <c r="K509" s="36">
        <v>518827.75102997967</v>
      </c>
    </row>
    <row r="510" spans="1:11" x14ac:dyDescent="0.2">
      <c r="A510" s="2">
        <v>496</v>
      </c>
      <c r="B510" s="25">
        <f t="shared" si="57"/>
        <v>15.047233900994408</v>
      </c>
      <c r="C510" s="32">
        <f t="shared" si="58"/>
        <v>1734883.8710688867</v>
      </c>
      <c r="D510" s="32">
        <f t="shared" si="64"/>
        <v>458.56838425202295</v>
      </c>
      <c r="E510" s="33">
        <f t="shared" si="59"/>
        <v>2.9760049425290633E-2</v>
      </c>
      <c r="F510" s="34">
        <f t="shared" si="60"/>
        <v>0.1</v>
      </c>
      <c r="G510" s="29">
        <v>0</v>
      </c>
      <c r="H510" s="35">
        <f t="shared" si="61"/>
        <v>3.5859169309853618</v>
      </c>
      <c r="I510" s="32">
        <f t="shared" si="62"/>
        <v>109.60238893507893</v>
      </c>
      <c r="J510" s="36">
        <f t="shared" si="63"/>
        <v>1645352.5260884583</v>
      </c>
      <c r="K510" s="36">
        <v>519060.79193570977</v>
      </c>
    </row>
    <row r="511" spans="1:11" x14ac:dyDescent="0.2">
      <c r="A511" s="2">
        <v>497</v>
      </c>
      <c r="B511" s="25">
        <f t="shared" si="57"/>
        <v>15.010036847753666</v>
      </c>
      <c r="C511" s="32">
        <f t="shared" si="58"/>
        <v>1735341.304737235</v>
      </c>
      <c r="D511" s="32">
        <f t="shared" si="64"/>
        <v>457.43366834823973</v>
      </c>
      <c r="E511" s="33">
        <f t="shared" si="59"/>
        <v>2.9700957913976624E-2</v>
      </c>
      <c r="F511" s="34">
        <f t="shared" si="60"/>
        <v>0.1</v>
      </c>
      <c r="G511" s="29">
        <v>0</v>
      </c>
      <c r="H511" s="35">
        <f t="shared" si="61"/>
        <v>3.5561584557538142</v>
      </c>
      <c r="I511" s="32">
        <f t="shared" si="62"/>
        <v>108.69283078322769</v>
      </c>
      <c r="J511" s="36">
        <f t="shared" si="63"/>
        <v>1645461.2189192416</v>
      </c>
      <c r="K511" s="36">
        <v>519292.67054507358</v>
      </c>
    </row>
    <row r="512" spans="1:11" x14ac:dyDescent="0.2">
      <c r="A512" s="2">
        <v>498</v>
      </c>
      <c r="B512" s="25">
        <f t="shared" si="57"/>
        <v>14.97300518540465</v>
      </c>
      <c r="C512" s="32">
        <f t="shared" si="58"/>
        <v>1735797.6087400191</v>
      </c>
      <c r="D512" s="32">
        <f t="shared" si="64"/>
        <v>456.30400278419256</v>
      </c>
      <c r="E512" s="33">
        <f t="shared" si="59"/>
        <v>2.9642100601747559E-2</v>
      </c>
      <c r="F512" s="34">
        <f t="shared" si="60"/>
        <v>0.1</v>
      </c>
      <c r="G512" s="29">
        <v>0</v>
      </c>
      <c r="H512" s="35">
        <f t="shared" si="61"/>
        <v>3.5266469373997267</v>
      </c>
      <c r="I512" s="32">
        <f t="shared" si="62"/>
        <v>107.79082078830457</v>
      </c>
      <c r="J512" s="36">
        <f t="shared" si="63"/>
        <v>1645569.0097400299</v>
      </c>
      <c r="K512" s="36">
        <v>519523.3926550484</v>
      </c>
    </row>
    <row r="513" spans="1:11" x14ac:dyDescent="0.2">
      <c r="A513" s="2">
        <v>499</v>
      </c>
      <c r="B513" s="25">
        <f t="shared" si="57"/>
        <v>14.93613785331736</v>
      </c>
      <c r="C513" s="32">
        <f t="shared" si="58"/>
        <v>1736252.7880951606</v>
      </c>
      <c r="D513" s="32">
        <f t="shared" si="64"/>
        <v>455.17935514147393</v>
      </c>
      <c r="E513" s="33">
        <f t="shared" si="59"/>
        <v>2.9583476099034525E-2</v>
      </c>
      <c r="F513" s="34">
        <f t="shared" si="60"/>
        <v>0.1</v>
      </c>
      <c r="G513" s="29">
        <v>0</v>
      </c>
      <c r="H513" s="35">
        <f t="shared" si="61"/>
        <v>3.4973803265002421</v>
      </c>
      <c r="I513" s="32">
        <f t="shared" si="62"/>
        <v>106.89629631036739</v>
      </c>
      <c r="J513" s="36">
        <f t="shared" si="63"/>
        <v>1645675.9060363404</v>
      </c>
      <c r="K513" s="36">
        <v>519752.96403369907</v>
      </c>
    </row>
    <row r="514" spans="1:11" x14ac:dyDescent="0.2">
      <c r="A514" s="2">
        <v>500</v>
      </c>
      <c r="B514" s="25">
        <f t="shared" si="57"/>
        <v>14.899433799740951</v>
      </c>
      <c r="C514" s="32">
        <f t="shared" si="58"/>
        <v>1736706.8477884333</v>
      </c>
      <c r="D514" s="32">
        <f t="shared" si="64"/>
        <v>454.05969327269122</v>
      </c>
      <c r="E514" s="33">
        <f t="shared" si="59"/>
        <v>2.9525083027292901E-2</v>
      </c>
      <c r="F514" s="34">
        <f t="shared" si="60"/>
        <v>0.1</v>
      </c>
      <c r="G514" s="29">
        <v>0</v>
      </c>
      <c r="H514" s="35">
        <f t="shared" si="61"/>
        <v>3.468356590640064</v>
      </c>
      <c r="I514" s="32">
        <f t="shared" si="62"/>
        <v>106.00919522930067</v>
      </c>
      <c r="J514" s="36">
        <f t="shared" si="63"/>
        <v>1645781.9152315697</v>
      </c>
      <c r="K514" s="36">
        <v>519981.39042032196</v>
      </c>
    </row>
    <row r="515" spans="1:11" x14ac:dyDescent="0.2">
      <c r="A515" s="2">
        <v>501</v>
      </c>
      <c r="B515" s="25">
        <f t="shared" si="57"/>
        <v>14.862891981712165</v>
      </c>
      <c r="C515" s="32">
        <f t="shared" si="58"/>
        <v>1737159.7927737318</v>
      </c>
      <c r="D515" s="32">
        <f t="shared" si="64"/>
        <v>452.94498529843986</v>
      </c>
      <c r="E515" s="33">
        <f t="shared" si="59"/>
        <v>2.9466920018770756E-2</v>
      </c>
      <c r="F515" s="34">
        <f t="shared" si="60"/>
        <v>0.1</v>
      </c>
      <c r="G515" s="29">
        <v>0</v>
      </c>
      <c r="H515" s="35">
        <f t="shared" si="61"/>
        <v>3.439573714270316</v>
      </c>
      <c r="I515" s="32">
        <f t="shared" si="62"/>
        <v>105.12945594050446</v>
      </c>
      <c r="J515" s="36">
        <f t="shared" si="63"/>
        <v>1645887.0446875102</v>
      </c>
      <c r="K515" s="36">
        <v>520208.6775255886</v>
      </c>
    </row>
    <row r="516" spans="1:11" x14ac:dyDescent="0.2">
      <c r="A516" s="2">
        <v>502</v>
      </c>
      <c r="B516" s="25">
        <f t="shared" si="57"/>
        <v>14.826511364964796</v>
      </c>
      <c r="C516" s="32">
        <f t="shared" si="58"/>
        <v>1737611.6279733386</v>
      </c>
      <c r="D516" s="32">
        <f t="shared" si="64"/>
        <v>451.8351996068377</v>
      </c>
      <c r="E516" s="33">
        <f t="shared" si="59"/>
        <v>2.9408985716476294E-2</v>
      </c>
      <c r="F516" s="34">
        <f t="shared" si="60"/>
        <v>0.1</v>
      </c>
      <c r="G516" s="29">
        <v>0</v>
      </c>
      <c r="H516" s="35">
        <f t="shared" si="61"/>
        <v>3.411029698568572</v>
      </c>
      <c r="I516" s="32">
        <f t="shared" si="62"/>
        <v>104.25701735062007</v>
      </c>
      <c r="J516" s="36">
        <f t="shared" si="63"/>
        <v>1645991.3017048608</v>
      </c>
      <c r="K516" s="36">
        <v>520434.83103168849</v>
      </c>
    </row>
    <row r="517" spans="1:11" x14ac:dyDescent="0.2">
      <c r="A517" s="2">
        <v>503</v>
      </c>
      <c r="B517" s="25">
        <f t="shared" si="57"/>
        <v>14.790290923840194</v>
      </c>
      <c r="C517" s="32">
        <f t="shared" si="58"/>
        <v>1738062.3582781863</v>
      </c>
      <c r="D517" s="32">
        <f t="shared" si="64"/>
        <v>450.73030484770425</v>
      </c>
      <c r="E517" s="33">
        <f t="shared" si="59"/>
        <v>2.9351278774123898E-2</v>
      </c>
      <c r="F517" s="34">
        <f t="shared" si="60"/>
        <v>0.1</v>
      </c>
      <c r="G517" s="29">
        <v>0</v>
      </c>
      <c r="H517" s="35">
        <f t="shared" si="61"/>
        <v>3.3827225613000484</v>
      </c>
      <c r="I517" s="32">
        <f t="shared" si="62"/>
        <v>103.39181887328215</v>
      </c>
      <c r="J517" s="36">
        <f t="shared" si="63"/>
        <v>1646094.6935237341</v>
      </c>
      <c r="K517" s="36">
        <v>520659.85659247107</v>
      </c>
    </row>
    <row r="518" spans="1:11" x14ac:dyDescent="0.2">
      <c r="A518" s="2">
        <v>504</v>
      </c>
      <c r="B518" s="25">
        <f t="shared" si="57"/>
        <v>14.754229641198981</v>
      </c>
      <c r="C518" s="32">
        <f t="shared" si="58"/>
        <v>1738511.9885481203</v>
      </c>
      <c r="D518" s="32">
        <f t="shared" si="64"/>
        <v>449.63026993395761</v>
      </c>
      <c r="E518" s="33">
        <f t="shared" si="59"/>
        <v>2.9293797855934618E-2</v>
      </c>
      <c r="F518" s="34">
        <f t="shared" si="60"/>
        <v>0.1</v>
      </c>
      <c r="G518" s="29">
        <v>0</v>
      </c>
      <c r="H518" s="35">
        <f t="shared" si="61"/>
        <v>3.3546503366799474</v>
      </c>
      <c r="I518" s="32">
        <f t="shared" si="62"/>
        <v>102.53380042491912</v>
      </c>
      <c r="J518" s="36">
        <f t="shared" si="63"/>
        <v>1646197.2273241591</v>
      </c>
      <c r="K518" s="36">
        <v>520883.75983358704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DCARegression</vt:lpstr>
      <vt:lpstr>DCA Forecast</vt:lpstr>
      <vt:lpstr>Forecast Chart</vt:lpstr>
      <vt:lpstr>b</vt:lpstr>
      <vt:lpstr>Di</vt:lpstr>
      <vt:lpstr>Dmin</vt:lpstr>
      <vt:lpstr>Qi</vt:lpstr>
    </vt:vector>
  </TitlesOfParts>
  <Company>Bastian Consulting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A. Bastian</dc:creator>
  <cp:lastModifiedBy>-32768</cp:lastModifiedBy>
  <dcterms:created xsi:type="dcterms:W3CDTF">2007-03-27T04:06:49Z</dcterms:created>
  <dcterms:modified xsi:type="dcterms:W3CDTF">2014-03-31T19:17:26Z</dcterms:modified>
</cp:coreProperties>
</file>